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5440" windowHeight="12735"/>
  </bookViews>
  <sheets>
    <sheet name="List 1" sheetId="3" r:id="rId1"/>
  </sheets>
  <definedNames>
    <definedName name="_xlnm.Print_Area" localSheetId="0">'List 1'!$A$1:$G$237</definedName>
  </definedNames>
  <calcPr calcId="145621"/>
</workbook>
</file>

<file path=xl/calcChain.xml><?xml version="1.0" encoding="utf-8"?>
<calcChain xmlns="http://schemas.openxmlformats.org/spreadsheetml/2006/main">
  <c r="F77" i="3" l="1"/>
  <c r="F79" i="3" s="1"/>
  <c r="I77" i="3" l="1"/>
  <c r="F193" i="3" l="1"/>
  <c r="F210" i="3"/>
  <c r="F215" i="3"/>
  <c r="F205" i="3"/>
  <c r="F220" i="3"/>
  <c r="F12" i="3"/>
  <c r="F42" i="3"/>
  <c r="F32" i="3"/>
  <c r="F22" i="3"/>
  <c r="I193" i="3" l="1"/>
  <c r="F195" i="3"/>
  <c r="F179" i="3"/>
  <c r="I179" i="3" s="1"/>
  <c r="F64" i="3"/>
  <c r="F66" i="3" s="1"/>
  <c r="F172" i="3"/>
  <c r="F71" i="3"/>
  <c r="F127" i="3"/>
  <c r="F52" i="3"/>
  <c r="F17" i="3"/>
  <c r="F19" i="3" s="1"/>
  <c r="F184" i="3"/>
  <c r="I184" i="3" s="1"/>
  <c r="F212" i="3"/>
  <c r="I210" i="3"/>
  <c r="I215" i="3"/>
  <c r="F217" i="3"/>
  <c r="F207" i="3"/>
  <c r="I205" i="3"/>
  <c r="F83" i="3"/>
  <c r="I83" i="3" s="1"/>
  <c r="F164" i="3"/>
  <c r="F222" i="3"/>
  <c r="I220" i="3"/>
  <c r="I42" i="3"/>
  <c r="F44" i="3"/>
  <c r="I12" i="3"/>
  <c r="F14" i="3"/>
  <c r="F24" i="3"/>
  <c r="I22" i="3"/>
  <c r="F34" i="3"/>
  <c r="I32" i="3"/>
  <c r="F27" i="3"/>
  <c r="F37" i="3"/>
  <c r="F47" i="3"/>
  <c r="F57" i="3"/>
  <c r="F7" i="3"/>
  <c r="F181" i="3" l="1"/>
  <c r="I64" i="3"/>
  <c r="F174" i="3"/>
  <c r="I172" i="3"/>
  <c r="I71" i="3"/>
  <c r="F73" i="3"/>
  <c r="I127" i="3"/>
  <c r="I17" i="3"/>
  <c r="F129" i="3"/>
  <c r="F54" i="3"/>
  <c r="I52" i="3"/>
  <c r="F85" i="3"/>
  <c r="F186" i="3"/>
  <c r="F166" i="3"/>
  <c r="I164" i="3"/>
  <c r="F29" i="3"/>
  <c r="I27" i="3"/>
  <c r="F49" i="3"/>
  <c r="I47" i="3"/>
  <c r="F59" i="3"/>
  <c r="I57" i="3"/>
  <c r="F39" i="3"/>
  <c r="I37" i="3"/>
  <c r="F9" i="3"/>
  <c r="I7" i="3"/>
  <c r="C226" i="3" l="1"/>
  <c r="D227" i="3" s="1"/>
  <c r="C229" i="3" s="1"/>
  <c r="C230" i="3" l="1"/>
  <c r="C231" i="3" s="1"/>
</calcChain>
</file>

<file path=xl/sharedStrings.xml><?xml version="1.0" encoding="utf-8"?>
<sst xmlns="http://schemas.openxmlformats.org/spreadsheetml/2006/main" count="436" uniqueCount="192">
  <si>
    <t>Poř.č.</t>
  </si>
  <si>
    <t>šířka</t>
  </si>
  <si>
    <t>Kč/ks</t>
  </si>
  <si>
    <t>Kč celk.bez DPH</t>
  </si>
  <si>
    <t>hloubka</t>
  </si>
  <si>
    <t>výška</t>
  </si>
  <si>
    <t>%  DPH</t>
  </si>
  <si>
    <t>Kč celk.vč.DPH</t>
  </si>
  <si>
    <t>ks</t>
  </si>
  <si>
    <t>Kód</t>
  </si>
  <si>
    <t>Dílenské vybavení bez DPH</t>
  </si>
  <si>
    <t>Celková cena bez DPH</t>
  </si>
  <si>
    <t>Celková cena včetně DPH</t>
  </si>
  <si>
    <t>DPH 21%</t>
  </si>
  <si>
    <t>Skříň se základním vybavením pro dřevoobrábění - 16 žáků</t>
  </si>
  <si>
    <t>Skříň vysoká uzamykatelná</t>
  </si>
  <si>
    <t>dřevo-16</t>
  </si>
  <si>
    <t>pro dřevoobrábění určeno pro 16 žáků</t>
  </si>
  <si>
    <t>Nářadí</t>
  </si>
  <si>
    <t>Počet kusů</t>
  </si>
  <si>
    <t>Pilka čepovka 300 mm</t>
  </si>
  <si>
    <t>Ocelová obdélníková škrabka (cidlina)</t>
  </si>
  <si>
    <t>Brusný blok z aglomerovaného korku</t>
  </si>
  <si>
    <t>Úhelník</t>
  </si>
  <si>
    <t>Odvíjecí systém pro brusný papír</t>
  </si>
  <si>
    <t>Role 50m, brusný papír zrnitost 60, 80, 120</t>
  </si>
  <si>
    <t>Skládací metr 2 m</t>
  </si>
  <si>
    <t>Šídlo s kulatou špičkou</t>
  </si>
  <si>
    <t>Řezbářský nůž</t>
  </si>
  <si>
    <t>Dláto šíře 8, 10 mm</t>
  </si>
  <si>
    <t>Dláto šíře 14, 16 mm</t>
  </si>
  <si>
    <t>Truhlářská palička hranatá</t>
  </si>
  <si>
    <t>Truhlářské kladivo</t>
  </si>
  <si>
    <t>Rašple půlkulatá 250 mm</t>
  </si>
  <si>
    <t>Rašple kulatá 250 mm</t>
  </si>
  <si>
    <t>Rašple plochá 250 mm</t>
  </si>
  <si>
    <t>Pilník půlkulatý 250 mm</t>
  </si>
  <si>
    <t>Popruhová svěrka</t>
  </si>
  <si>
    <t>Úhelník 45° (135°)</t>
  </si>
  <si>
    <t>Truhlářský rejsek</t>
  </si>
  <si>
    <t>Pokosník hybný</t>
  </si>
  <si>
    <t>Honovací brousek 100 x 50 x 20 mm</t>
  </si>
  <si>
    <t>Hoblík délka 240 mm</t>
  </si>
  <si>
    <t>List do lupínkové pilky síla 1, 3, 7</t>
  </si>
  <si>
    <t>Truhlářská svěrka 200, 300 mm</t>
  </si>
  <si>
    <t>Rám lupínkové pilky</t>
  </si>
  <si>
    <t>Pilka pokosová</t>
  </si>
  <si>
    <t>Úložná bedna zelená</t>
  </si>
  <si>
    <t>Skříň se základním vybavením pro kovoobrábění - 16 žáků</t>
  </si>
  <si>
    <t>kovo-16</t>
  </si>
  <si>
    <t>pro kovoobrábění určeno pro 16 žáků</t>
  </si>
  <si>
    <t>Pilka na železo</t>
  </si>
  <si>
    <t>Pilník čtyřhranný 8 mm</t>
  </si>
  <si>
    <t>Pilník kruhový</t>
  </si>
  <si>
    <t>Pilník tříhranný 15 mm</t>
  </si>
  <si>
    <t>Pilník plochý 20 x 5 mm</t>
  </si>
  <si>
    <t>Pilník půlkulatý (úsečový) 20 x 6 mm</t>
  </si>
  <si>
    <t>Zámečnické kladivo 300 g</t>
  </si>
  <si>
    <t>Pákové přední štípací kleště délka 180 mm</t>
  </si>
  <si>
    <t>Kleště kombinované délka 180 mm</t>
  </si>
  <si>
    <t>Kleště půlkulaté</t>
  </si>
  <si>
    <t xml:space="preserve">Kleště štípací stranové délka 160 mm </t>
  </si>
  <si>
    <t xml:space="preserve">Kleště ploché délka 160 mm </t>
  </si>
  <si>
    <t xml:space="preserve">Kleště kulaté délka 160 mm </t>
  </si>
  <si>
    <t>Nůžky rovné délka 180 mm</t>
  </si>
  <si>
    <t>Sada průbojníků - 6 dílná</t>
  </si>
  <si>
    <t>Sada vyrážečů - 6 dílná</t>
  </si>
  <si>
    <t>Sada raznic čísel 0-9, výška znaků 5 mm</t>
  </si>
  <si>
    <t>Sada raznic písmen A - Z, výška 5 mm</t>
  </si>
  <si>
    <t>Sada závitníků M 3-4-5-6-8-10-12</t>
  </si>
  <si>
    <t>Přípravek pro kolmé vrtání (úhelník)</t>
  </si>
  <si>
    <t>Sada 6 jehlových pilníků</t>
  </si>
  <si>
    <t>Zámečnický úhelník  příložný 150 x 100 mm</t>
  </si>
  <si>
    <t>Důlčík</t>
  </si>
  <si>
    <t>Přesný výstředník 100 x 80 mm</t>
  </si>
  <si>
    <t>Rýsovací jehla rovná délka 175 mm</t>
  </si>
  <si>
    <t xml:space="preserve">Přesné rýsovací kružítko 175 mm </t>
  </si>
  <si>
    <t>Posuvné měřítko 150 mm</t>
  </si>
  <si>
    <t>Nůžky na plech délka 240 mm pravá verze</t>
  </si>
  <si>
    <t>Nůžky na plech délka 240 mm levá verze</t>
  </si>
  <si>
    <t>Přepravní bedna modrá</t>
  </si>
  <si>
    <t>Mazací sprej 400 ml</t>
  </si>
  <si>
    <t>Sortér s průhledným víkem</t>
  </si>
  <si>
    <t xml:space="preserve">Sada vrtáků 
2,5-3,3-4,2-5,0-6,8-8,5-10,2 mm </t>
  </si>
  <si>
    <t>Úložná bedna modrá</t>
  </si>
  <si>
    <t>Poskytnutá sleva ve výši 0%</t>
  </si>
  <si>
    <t>ZŠ a MŠ Ostrov, Myslbekova - rozpočet 2019/v. 1</t>
  </si>
  <si>
    <t>Univerzální dílenský stůl plynule výš.</t>
  </si>
  <si>
    <t>stavitelný - centrálně klikou, pd buková</t>
  </si>
  <si>
    <t>spár. tl.45mm, 2× svěrák truhlářský proti sobě</t>
  </si>
  <si>
    <t>700 - 920</t>
  </si>
  <si>
    <t>1106101-HK</t>
  </si>
  <si>
    <t>1× podélná upínací AL lišta pro přísluš.</t>
  </si>
  <si>
    <t>Dílenský svěrák</t>
  </si>
  <si>
    <t>šířka čelistí 100 mm, rozpětí 125 mm</t>
  </si>
  <si>
    <t>3815-1-set</t>
  </si>
  <si>
    <t>s rychloupínáky</t>
  </si>
  <si>
    <t>Podložka pro řezání lupínkovou pilou</t>
  </si>
  <si>
    <t>Posuvný doraz pro fixaci obrobku</t>
  </si>
  <si>
    <t>Hliníkový doraz</t>
  </si>
  <si>
    <t>délka 120 mm, průměr 25 mm</t>
  </si>
  <si>
    <t>Pokosník včetně posuvné</t>
  </si>
  <si>
    <t>podložky s rychloupínáky</t>
  </si>
  <si>
    <t>Krycí plast na pracovní plochu</t>
  </si>
  <si>
    <t>4095-01</t>
  </si>
  <si>
    <t>Svěrka k uchycení</t>
  </si>
  <si>
    <t>krycího plastu</t>
  </si>
  <si>
    <t>4095-10</t>
  </si>
  <si>
    <t>Protikus VARIO-GRIP</t>
  </si>
  <si>
    <t>do truhlářského svěráku</t>
  </si>
  <si>
    <t>Otočná stolička</t>
  </si>
  <si>
    <t>sedák buk, průměr 350 mm,</t>
  </si>
  <si>
    <t>stabilní 5-ti paprsková základna</t>
  </si>
  <si>
    <t>450 - 570</t>
  </si>
  <si>
    <t>Vozík pro 16ks svěráků kovo s podlož.</t>
  </si>
  <si>
    <t>a 16ks podložek pro řezání lupín. pilkou</t>
  </si>
  <si>
    <t xml:space="preserve">3× ložná plocha 1000 × 600 mm </t>
  </si>
  <si>
    <t>1904005-01</t>
  </si>
  <si>
    <t xml:space="preserve">2 otočná a 2 pevná kola Ø kola 125 mm </t>
  </si>
  <si>
    <t>(bez vybavení)</t>
  </si>
  <si>
    <t>Dílenský stůl pevná výška 850 mm</t>
  </si>
  <si>
    <t>pracovní deska buk. spárovka tl. 45 mm</t>
  </si>
  <si>
    <t xml:space="preserve">1× zás. v.124 mm, 2× zás. v. 188 mm, </t>
  </si>
  <si>
    <t>centrální zámek</t>
  </si>
  <si>
    <t>Dílenské stoly u zadní stěny - pevná výška</t>
  </si>
  <si>
    <t>Dílenské stoly plynule výškově stavitelné +  příslušenství</t>
  </si>
  <si>
    <t>vlevo podvěš. kontejner 600×600×595mm</t>
  </si>
  <si>
    <t>Učitelský stůl - pevná výška</t>
  </si>
  <si>
    <t>Sada vodicích držáků pro řezání vnějších závitů M 3-4-5-6-8-10</t>
  </si>
  <si>
    <t xml:space="preserve">Skříně úložné </t>
  </si>
  <si>
    <t>Skříň vysoká, 2× plné dveře</t>
  </si>
  <si>
    <t>uzamykatelná, dekor buk</t>
  </si>
  <si>
    <t>4 přestavitelné police</t>
  </si>
  <si>
    <t>Elektro doplňky v dílně</t>
  </si>
  <si>
    <t>Stoly žáci</t>
  </si>
  <si>
    <t>4393-60</t>
  </si>
  <si>
    <t>4393-65</t>
  </si>
  <si>
    <t xml:space="preserve">Pozn.: </t>
  </si>
  <si>
    <t>Veškeré elektroinstalace (rozvody, kabeláž), stejně jako zdroje malého střídavého i stenosměrného</t>
  </si>
  <si>
    <t>napětí včetně dopojení nejsou součástí dodávky nábytkového vybavení. Řeší stavba!</t>
  </si>
  <si>
    <t>Místnost 1.07</t>
  </si>
  <si>
    <t>Regálová sestava</t>
  </si>
  <si>
    <t>Regál dekor buk</t>
  </si>
  <si>
    <t>5 přestavitelné police</t>
  </si>
  <si>
    <t>1× svislá středová přepážka</t>
  </si>
  <si>
    <t>8 přestavitelné police</t>
  </si>
  <si>
    <t>Doprava (Ostrov) / instalace</t>
  </si>
  <si>
    <t>Stojan na krycí desky</t>
  </si>
  <si>
    <t>s dolním lemem 30 mm</t>
  </si>
  <si>
    <t>extend, kluzáky</t>
  </si>
  <si>
    <t>výš. sedáku</t>
  </si>
  <si>
    <t>59-83</t>
  </si>
  <si>
    <t>pracovní deska buk. spárovka tl. 45 mm,</t>
  </si>
  <si>
    <t xml:space="preserve">kontejnery s centrálními zámky. </t>
  </si>
  <si>
    <t xml:space="preserve">Vlevo: 1× zásuvka v. čílka 188 mm, 1× dvířka. Vpravo: 2× zásuvka v. čílka 124 mm + 1× zásuvka v. čílka 252 mm. </t>
  </si>
  <si>
    <t>4× zásuvka 230V, 16A</t>
  </si>
  <si>
    <t>4393-03</t>
  </si>
  <si>
    <t xml:space="preserve">Kostky určeny k zavěšení nad dílenské stoly pro žáky.  </t>
  </si>
  <si>
    <t>kovové podnože, 2 podvěšené</t>
  </si>
  <si>
    <r>
      <rPr>
        <b/>
        <sz val="11"/>
        <color theme="1"/>
        <rFont val="Calibri"/>
        <family val="2"/>
        <charset val="238"/>
        <scheme val="minor"/>
      </rPr>
      <t>Doba dodání:</t>
    </r>
    <r>
      <rPr>
        <sz val="11"/>
        <color theme="1"/>
        <rFont val="Calibri"/>
        <family val="2"/>
        <charset val="238"/>
        <scheme val="minor"/>
      </rPr>
      <t xml:space="preserve"> 14 týdnů od objednání</t>
    </r>
  </si>
  <si>
    <t xml:space="preserve">včetně posuvné bukové "T" podložky </t>
  </si>
  <si>
    <t>8a</t>
  </si>
  <si>
    <t>8b</t>
  </si>
  <si>
    <t>Polyuretanová dílenská židle</t>
  </si>
  <si>
    <t>výškově stavitelná, plynový píst, báze</t>
  </si>
  <si>
    <t>nosnost</t>
  </si>
  <si>
    <t>120 kg</t>
  </si>
  <si>
    <t>plast, nastavitelná výška opěráku,</t>
  </si>
  <si>
    <t xml:space="preserve">Závěsná kostka </t>
  </si>
  <si>
    <t>Dálkově ovládaný el. stahovací systém</t>
  </si>
  <si>
    <t>ilustrační foto</t>
  </si>
  <si>
    <t>povrchy ZBBBZ - střed bílý pro popis fixem</t>
  </si>
  <si>
    <t>Třídílná keramická tabule s kombinovanými</t>
  </si>
  <si>
    <t>Tabule na zvedacím AL stojanu. Interaktivní</t>
  </si>
  <si>
    <t>3LCD projektor s ultrakrátkou projekcí,</t>
  </si>
  <si>
    <t>dotyková jednotka, 2 reproduktory. Rozměry</t>
  </si>
  <si>
    <t>tabule v zavřeném stavu 2000 × 1200 mm.</t>
  </si>
  <si>
    <t>křídla zelená pro popis křídou,2m Al polička</t>
  </si>
  <si>
    <t>Interaktivní tabule</t>
  </si>
  <si>
    <t>Místnost 1.04</t>
  </si>
  <si>
    <t>Včetně základního vybavení</t>
  </si>
  <si>
    <t>2× plné dveře, 1× vnitřní zásuvka, 5× police.</t>
  </si>
  <si>
    <t>Sady nářadí uloženy v označených blocích, držácích, boxech a vnitřní zásuvce.</t>
  </si>
  <si>
    <t>16a</t>
  </si>
  <si>
    <t>16b</t>
  </si>
  <si>
    <t>závěsnou kostku</t>
  </si>
  <si>
    <t>Dálkové ovládání pro el. stahovací sys.</t>
  </si>
  <si>
    <t>15 kanálové</t>
  </si>
  <si>
    <t>Volitelné příslušensví k pol. č. 16</t>
  </si>
  <si>
    <t>2× plné dveře, 1× vnitřní zásuvka, 4× police,</t>
  </si>
  <si>
    <t xml:space="preserve">1× výsuvný odvíjecí systém pro brusný papír. </t>
  </si>
  <si>
    <t>Příloha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</si>
</sst>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Times New Roman CE"/>
      <charset val="238"/>
    </font>
    <font>
      <sz val="12"/>
      <name val="Times New Roman"/>
      <family val="1"/>
      <charset val="238"/>
    </font>
    <font>
      <b/>
      <i/>
      <sz val="9"/>
      <name val="Times New Roman CE"/>
      <charset val="238"/>
    </font>
    <font>
      <b/>
      <i/>
      <sz val="9"/>
      <name val="Times New Roman CE"/>
      <family val="1"/>
      <charset val="238"/>
    </font>
    <font>
      <sz val="7"/>
      <name val="Arial Narrow"/>
      <family val="2"/>
      <charset val="238"/>
    </font>
    <font>
      <sz val="18"/>
      <color theme="1"/>
      <name val="Arial"/>
      <family val="2"/>
      <charset val="238"/>
    </font>
    <font>
      <b/>
      <i/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3" fillId="0" borderId="0" xfId="0" applyFont="1"/>
    <xf numFmtId="0" fontId="3" fillId="0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4" fontId="3" fillId="0" borderId="2" xfId="0" applyNumberFormat="1" applyFont="1" applyBorder="1"/>
    <xf numFmtId="0" fontId="3" fillId="0" borderId="1" xfId="0" applyFont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4" fontId="5" fillId="0" borderId="5" xfId="0" applyNumberFormat="1" applyFont="1" applyBorder="1" applyAlignment="1">
      <alignment horizontal="center"/>
    </xf>
    <xf numFmtId="4" fontId="3" fillId="0" borderId="0" xfId="0" applyNumberFormat="1" applyFont="1"/>
    <xf numFmtId="0" fontId="3" fillId="0" borderId="4" xfId="0" applyFont="1" applyFill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4" fontId="5" fillId="0" borderId="7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7" fillId="0" borderId="0" xfId="0" applyFont="1" applyBorder="1"/>
    <xf numFmtId="0" fontId="8" fillId="0" borderId="0" xfId="0" applyFont="1" applyBorder="1"/>
    <xf numFmtId="0" fontId="0" fillId="0" borderId="0" xfId="0" applyBorder="1" applyAlignment="1">
      <alignment vertical="top" wrapText="1" shrinkToFit="1"/>
    </xf>
    <xf numFmtId="0" fontId="0" fillId="0" borderId="0" xfId="0" applyFont="1" applyBorder="1"/>
    <xf numFmtId="0" fontId="0" fillId="0" borderId="0" xfId="0" applyAlignment="1">
      <alignment vertical="center"/>
    </xf>
    <xf numFmtId="0" fontId="7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Border="1" applyAlignment="1">
      <alignment horizontal="left" vertical="top" wrapText="1" shrinkToFit="1"/>
    </xf>
    <xf numFmtId="164" fontId="0" fillId="0" borderId="0" xfId="0" applyNumberFormat="1" applyBorder="1" applyAlignment="1">
      <alignment horizontal="right"/>
    </xf>
    <xf numFmtId="0" fontId="10" fillId="0" borderId="0" xfId="0" applyFont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2" fillId="0" borderId="0" xfId="0" applyFont="1"/>
    <xf numFmtId="0" fontId="13" fillId="0" borderId="0" xfId="0" applyFont="1" applyBorder="1"/>
    <xf numFmtId="44" fontId="13" fillId="0" borderId="0" xfId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5" fillId="0" borderId="0" xfId="0" applyFont="1" applyFill="1" applyAlignment="1">
      <alignment horizontal="left" indent="1"/>
    </xf>
    <xf numFmtId="0" fontId="0" fillId="0" borderId="0" xfId="0" applyFill="1"/>
    <xf numFmtId="0" fontId="0" fillId="0" borderId="0" xfId="0" applyFill="1" applyAlignment="1">
      <alignment horizontal="center"/>
    </xf>
    <xf numFmtId="0" fontId="4" fillId="0" borderId="0" xfId="0" applyFont="1" applyBorder="1" applyAlignment="1">
      <alignment horizontal="center"/>
    </xf>
    <xf numFmtId="0" fontId="10" fillId="3" borderId="0" xfId="0" applyFont="1" applyFill="1" applyAlignment="1">
      <alignment horizontal="left" indent="1"/>
    </xf>
    <xf numFmtId="0" fontId="10" fillId="0" borderId="0" xfId="0" applyFont="1" applyAlignment="1">
      <alignment horizontal="left" indent="1"/>
    </xf>
    <xf numFmtId="0" fontId="10" fillId="0" borderId="0" xfId="0" applyFont="1" applyFill="1" applyAlignment="1">
      <alignment horizontal="left" indent="1"/>
    </xf>
    <xf numFmtId="0" fontId="0" fillId="0" borderId="2" xfId="0" applyBorder="1"/>
    <xf numFmtId="0" fontId="3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1" fillId="4" borderId="0" xfId="0" applyFont="1" applyFill="1" applyAlignment="1">
      <alignment horizontal="left" vertical="center" indent="1"/>
    </xf>
    <xf numFmtId="0" fontId="2" fillId="4" borderId="0" xfId="0" applyFont="1" applyFill="1" applyAlignment="1">
      <alignment horizontal="left" vertical="center" indent="1"/>
    </xf>
    <xf numFmtId="0" fontId="17" fillId="0" borderId="5" xfId="0" applyFont="1" applyBorder="1" applyAlignment="1">
      <alignment horizontal="center"/>
    </xf>
    <xf numFmtId="0" fontId="10" fillId="3" borderId="0" xfId="0" applyFont="1" applyFill="1"/>
    <xf numFmtId="0" fontId="10" fillId="3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10" fillId="5" borderId="0" xfId="0" applyFont="1" applyFill="1" applyAlignment="1">
      <alignment horizontal="left" indent="1"/>
    </xf>
    <xf numFmtId="0" fontId="10" fillId="5" borderId="0" xfId="0" applyFont="1" applyFill="1"/>
    <xf numFmtId="0" fontId="10" fillId="5" borderId="0" xfId="0" applyFont="1" applyFill="1" applyAlignment="1">
      <alignment horizontal="center"/>
    </xf>
    <xf numFmtId="0" fontId="1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10" fillId="3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left"/>
    </xf>
    <xf numFmtId="0" fontId="11" fillId="0" borderId="0" xfId="0" applyFont="1"/>
    <xf numFmtId="0" fontId="17" fillId="0" borderId="0" xfId="0" applyFont="1" applyFill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20" fillId="0" borderId="0" xfId="0" applyFont="1" applyBorder="1"/>
    <xf numFmtId="0" fontId="0" fillId="0" borderId="7" xfId="0" applyBorder="1"/>
    <xf numFmtId="0" fontId="19" fillId="0" borderId="0" xfId="0" applyFont="1" applyAlignment="1">
      <alignment horizontal="center"/>
    </xf>
    <xf numFmtId="0" fontId="10" fillId="0" borderId="0" xfId="0" applyFont="1" applyFill="1" applyAlignment="1">
      <alignment horizontal="left" wrapText="1" indent="1"/>
    </xf>
    <xf numFmtId="0" fontId="10" fillId="5" borderId="0" xfId="0" applyFont="1" applyFill="1" applyAlignment="1">
      <alignment horizontal="left" wrapText="1" indent="1"/>
    </xf>
    <xf numFmtId="164" fontId="7" fillId="0" borderId="0" xfId="0" applyNumberFormat="1" applyFon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g"/><Relationship Id="rId3" Type="http://schemas.openxmlformats.org/officeDocument/2006/relationships/image" Target="../media/image3.emf"/><Relationship Id="rId21" Type="http://schemas.openxmlformats.org/officeDocument/2006/relationships/image" Target="../media/image21.jp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g"/><Relationship Id="rId2" Type="http://schemas.openxmlformats.org/officeDocument/2006/relationships/image" Target="../media/image2.jpg"/><Relationship Id="rId16" Type="http://schemas.openxmlformats.org/officeDocument/2006/relationships/image" Target="../media/image16.jpeg"/><Relationship Id="rId20" Type="http://schemas.openxmlformats.org/officeDocument/2006/relationships/image" Target="../media/image20.jpg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g"/><Relationship Id="rId4" Type="http://schemas.openxmlformats.org/officeDocument/2006/relationships/image" Target="../media/image4.emf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</xdr:colOff>
      <xdr:row>5</xdr:row>
      <xdr:rowOff>95250</xdr:rowOff>
    </xdr:from>
    <xdr:to>
      <xdr:col>6</xdr:col>
      <xdr:colOff>723900</xdr:colOff>
      <xdr:row>8</xdr:row>
      <xdr:rowOff>38100</xdr:rowOff>
    </xdr:to>
    <xdr:pic>
      <xdr:nvPicPr>
        <xdr:cNvPr id="4" name="Obrázek 5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34050" y="15182850"/>
          <a:ext cx="69532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19050</xdr:colOff>
      <xdr:row>15</xdr:row>
      <xdr:rowOff>114300</xdr:rowOff>
    </xdr:from>
    <xdr:to>
      <xdr:col>6</xdr:col>
      <xdr:colOff>728853</xdr:colOff>
      <xdr:row>18</xdr:row>
      <xdr:rowOff>28575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24525" y="561975"/>
          <a:ext cx="709803" cy="514350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</xdr:colOff>
      <xdr:row>25</xdr:row>
      <xdr:rowOff>104775</xdr:rowOff>
    </xdr:from>
    <xdr:to>
      <xdr:col>6</xdr:col>
      <xdr:colOff>704850</xdr:colOff>
      <xdr:row>28</xdr:row>
      <xdr:rowOff>85725</xdr:rowOff>
    </xdr:to>
    <xdr:pic>
      <xdr:nvPicPr>
        <xdr:cNvPr id="6" name="Obráze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724525" y="5943600"/>
          <a:ext cx="6858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47625</xdr:colOff>
      <xdr:row>35</xdr:row>
      <xdr:rowOff>95250</xdr:rowOff>
    </xdr:from>
    <xdr:to>
      <xdr:col>6</xdr:col>
      <xdr:colOff>695325</xdr:colOff>
      <xdr:row>37</xdr:row>
      <xdr:rowOff>152400</xdr:rowOff>
    </xdr:to>
    <xdr:pic>
      <xdr:nvPicPr>
        <xdr:cNvPr id="7" name="Obrázek 1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753100" y="7629525"/>
          <a:ext cx="6477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76200</xdr:colOff>
      <xdr:row>10</xdr:row>
      <xdr:rowOff>38100</xdr:rowOff>
    </xdr:from>
    <xdr:to>
      <xdr:col>6</xdr:col>
      <xdr:colOff>676275</xdr:colOff>
      <xdr:row>13</xdr:row>
      <xdr:rowOff>66675</xdr:rowOff>
    </xdr:to>
    <xdr:pic>
      <xdr:nvPicPr>
        <xdr:cNvPr id="8" name="Obrázek 9" descr="Vlo&amp;zcaron;ka VARIO-GRIP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5781675" y="10125075"/>
          <a:ext cx="6000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38100</xdr:colOff>
      <xdr:row>40</xdr:row>
      <xdr:rowOff>104775</xdr:rowOff>
    </xdr:from>
    <xdr:to>
      <xdr:col>6</xdr:col>
      <xdr:colOff>695325</xdr:colOff>
      <xdr:row>43</xdr:row>
      <xdr:rowOff>28575</xdr:rowOff>
    </xdr:to>
    <xdr:pic>
      <xdr:nvPicPr>
        <xdr:cNvPr id="9" name="Obrázek 1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5743575" y="8496300"/>
          <a:ext cx="657225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38100</xdr:colOff>
      <xdr:row>45</xdr:row>
      <xdr:rowOff>104775</xdr:rowOff>
    </xdr:from>
    <xdr:to>
      <xdr:col>6</xdr:col>
      <xdr:colOff>695325</xdr:colOff>
      <xdr:row>48</xdr:row>
      <xdr:rowOff>28575</xdr:rowOff>
    </xdr:to>
    <xdr:pic>
      <xdr:nvPicPr>
        <xdr:cNvPr id="10" name="Obrázek 17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5743575" y="9344025"/>
          <a:ext cx="657225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28575</xdr:colOff>
      <xdr:row>218</xdr:row>
      <xdr:rowOff>95250</xdr:rowOff>
    </xdr:from>
    <xdr:to>
      <xdr:col>6</xdr:col>
      <xdr:colOff>685800</xdr:colOff>
      <xdr:row>221</xdr:row>
      <xdr:rowOff>133350</xdr:rowOff>
    </xdr:to>
    <xdr:pic>
      <xdr:nvPicPr>
        <xdr:cNvPr id="11" name="Obrázek 188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5753100" y="36566475"/>
          <a:ext cx="65722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304800</xdr:colOff>
      <xdr:row>30</xdr:row>
      <xdr:rowOff>66675</xdr:rowOff>
    </xdr:from>
    <xdr:to>
      <xdr:col>6</xdr:col>
      <xdr:colOff>447675</xdr:colOff>
      <xdr:row>33</xdr:row>
      <xdr:rowOff>28575</xdr:rowOff>
    </xdr:to>
    <xdr:pic>
      <xdr:nvPicPr>
        <xdr:cNvPr id="12" name="Obrázek 1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010275" y="6753225"/>
          <a:ext cx="1428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47625</xdr:colOff>
      <xdr:row>20</xdr:row>
      <xdr:rowOff>28575</xdr:rowOff>
    </xdr:from>
    <xdr:to>
      <xdr:col>6</xdr:col>
      <xdr:colOff>685800</xdr:colOff>
      <xdr:row>23</xdr:row>
      <xdr:rowOff>152400</xdr:rowOff>
    </xdr:to>
    <xdr:pic>
      <xdr:nvPicPr>
        <xdr:cNvPr id="13" name="Obrázek 19" descr="Podlo&amp;zcaron;ka pro &amp;rcaron;ezání lupínkovou pilou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5753100" y="5019675"/>
          <a:ext cx="6381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38100</xdr:colOff>
      <xdr:row>62</xdr:row>
      <xdr:rowOff>95250</xdr:rowOff>
    </xdr:from>
    <xdr:to>
      <xdr:col>6</xdr:col>
      <xdr:colOff>704850</xdr:colOff>
      <xdr:row>65</xdr:row>
      <xdr:rowOff>9525</xdr:rowOff>
    </xdr:to>
    <xdr:pic>
      <xdr:nvPicPr>
        <xdr:cNvPr id="15" name="Obrázek 1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5743575" y="2105025"/>
          <a:ext cx="66675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38100</xdr:colOff>
      <xdr:row>81</xdr:row>
      <xdr:rowOff>19050</xdr:rowOff>
    </xdr:from>
    <xdr:to>
      <xdr:col>6</xdr:col>
      <xdr:colOff>666750</xdr:colOff>
      <xdr:row>84</xdr:row>
      <xdr:rowOff>114300</xdr:rowOff>
    </xdr:to>
    <xdr:pic>
      <xdr:nvPicPr>
        <xdr:cNvPr id="16" name="Obrázek 100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762625" y="6810375"/>
          <a:ext cx="62865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38100</xdr:colOff>
      <xdr:row>125</xdr:row>
      <xdr:rowOff>171450</xdr:rowOff>
    </xdr:from>
    <xdr:to>
      <xdr:col>6</xdr:col>
      <xdr:colOff>676275</xdr:colOff>
      <xdr:row>129</xdr:row>
      <xdr:rowOff>38100</xdr:rowOff>
    </xdr:to>
    <xdr:pic>
      <xdr:nvPicPr>
        <xdr:cNvPr id="17" name="Obrázek 101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5762625" y="23288625"/>
          <a:ext cx="6381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114300</xdr:colOff>
      <xdr:row>162</xdr:row>
      <xdr:rowOff>66675</xdr:rowOff>
    </xdr:from>
    <xdr:to>
      <xdr:col>6</xdr:col>
      <xdr:colOff>542925</xdr:colOff>
      <xdr:row>165</xdr:row>
      <xdr:rowOff>142875</xdr:rowOff>
    </xdr:to>
    <xdr:pic>
      <xdr:nvPicPr>
        <xdr:cNvPr id="18" name="Obrázek 173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5838825" y="26450925"/>
          <a:ext cx="42862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142875</xdr:colOff>
      <xdr:row>203</xdr:row>
      <xdr:rowOff>85725</xdr:rowOff>
    </xdr:from>
    <xdr:to>
      <xdr:col>6</xdr:col>
      <xdr:colOff>542925</xdr:colOff>
      <xdr:row>206</xdr:row>
      <xdr:rowOff>161925</xdr:rowOff>
    </xdr:to>
    <xdr:pic>
      <xdr:nvPicPr>
        <xdr:cNvPr id="21" name="Obrázek 166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867400" y="33813750"/>
          <a:ext cx="40005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171450</xdr:colOff>
      <xdr:row>213</xdr:row>
      <xdr:rowOff>104775</xdr:rowOff>
    </xdr:from>
    <xdr:to>
      <xdr:col>6</xdr:col>
      <xdr:colOff>514350</xdr:colOff>
      <xdr:row>216</xdr:row>
      <xdr:rowOff>152400</xdr:rowOff>
    </xdr:to>
    <xdr:pic>
      <xdr:nvPicPr>
        <xdr:cNvPr id="22" name="Obrázek 170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895975" y="34766250"/>
          <a:ext cx="3429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161925</xdr:colOff>
      <xdr:row>208</xdr:row>
      <xdr:rowOff>66675</xdr:rowOff>
    </xdr:from>
    <xdr:to>
      <xdr:col>6</xdr:col>
      <xdr:colOff>542925</xdr:colOff>
      <xdr:row>211</xdr:row>
      <xdr:rowOff>142875</xdr:rowOff>
    </xdr:to>
    <xdr:pic>
      <xdr:nvPicPr>
        <xdr:cNvPr id="23" name="Obrázek 169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5886450" y="35661600"/>
          <a:ext cx="3810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247650</xdr:colOff>
      <xdr:row>50</xdr:row>
      <xdr:rowOff>85725</xdr:rowOff>
    </xdr:from>
    <xdr:to>
      <xdr:col>6</xdr:col>
      <xdr:colOff>533400</xdr:colOff>
      <xdr:row>53</xdr:row>
      <xdr:rowOff>109538</xdr:rowOff>
    </xdr:to>
    <xdr:pic>
      <xdr:nvPicPr>
        <xdr:cNvPr id="25" name="Obrázek 24"/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72175" y="8210550"/>
          <a:ext cx="285750" cy="595313"/>
        </a:xfrm>
        <a:prstGeom prst="rect">
          <a:avLst/>
        </a:prstGeom>
      </xdr:spPr>
    </xdr:pic>
    <xdr:clientData/>
  </xdr:twoCellAnchor>
  <xdr:twoCellAnchor editAs="oneCell">
    <xdr:from>
      <xdr:col>6</xdr:col>
      <xdr:colOff>57150</xdr:colOff>
      <xdr:row>55</xdr:row>
      <xdr:rowOff>95250</xdr:rowOff>
    </xdr:from>
    <xdr:to>
      <xdr:col>6</xdr:col>
      <xdr:colOff>666750</xdr:colOff>
      <xdr:row>58</xdr:row>
      <xdr:rowOff>133350</xdr:rowOff>
    </xdr:to>
    <xdr:pic>
      <xdr:nvPicPr>
        <xdr:cNvPr id="26" name="Obrázek 25"/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81675" y="1009650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</xdr:colOff>
      <xdr:row>69</xdr:row>
      <xdr:rowOff>142875</xdr:rowOff>
    </xdr:from>
    <xdr:to>
      <xdr:col>6</xdr:col>
      <xdr:colOff>723900</xdr:colOff>
      <xdr:row>72</xdr:row>
      <xdr:rowOff>76200</xdr:rowOff>
    </xdr:to>
    <xdr:pic>
      <xdr:nvPicPr>
        <xdr:cNvPr id="29" name="Obrázek 28"/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24525" y="7924800"/>
          <a:ext cx="704850" cy="504825"/>
        </a:xfrm>
        <a:prstGeom prst="rect">
          <a:avLst/>
        </a:prstGeom>
      </xdr:spPr>
    </xdr:pic>
    <xdr:clientData/>
  </xdr:twoCellAnchor>
  <xdr:twoCellAnchor editAs="oneCell">
    <xdr:from>
      <xdr:col>6</xdr:col>
      <xdr:colOff>171451</xdr:colOff>
      <xdr:row>170</xdr:row>
      <xdr:rowOff>110226</xdr:rowOff>
    </xdr:from>
    <xdr:to>
      <xdr:col>6</xdr:col>
      <xdr:colOff>571500</xdr:colOff>
      <xdr:row>173</xdr:row>
      <xdr:rowOff>152400</xdr:rowOff>
    </xdr:to>
    <xdr:pic>
      <xdr:nvPicPr>
        <xdr:cNvPr id="30" name="Obrázek 29"/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76926" y="9959076"/>
          <a:ext cx="400049" cy="527949"/>
        </a:xfrm>
        <a:prstGeom prst="rect">
          <a:avLst/>
        </a:prstGeom>
      </xdr:spPr>
    </xdr:pic>
    <xdr:clientData/>
  </xdr:twoCellAnchor>
  <xdr:twoCellAnchor editAs="oneCell">
    <xdr:from>
      <xdr:col>6</xdr:col>
      <xdr:colOff>180975</xdr:colOff>
      <xdr:row>75</xdr:row>
      <xdr:rowOff>40257</xdr:rowOff>
    </xdr:from>
    <xdr:to>
      <xdr:col>6</xdr:col>
      <xdr:colOff>552450</xdr:colOff>
      <xdr:row>78</xdr:row>
      <xdr:rowOff>169653</xdr:rowOff>
    </xdr:to>
    <xdr:pic>
      <xdr:nvPicPr>
        <xdr:cNvPr id="32" name="Obrázek 31"/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13813407"/>
          <a:ext cx="371475" cy="700896"/>
        </a:xfrm>
        <a:prstGeom prst="rect">
          <a:avLst/>
        </a:prstGeom>
      </xdr:spPr>
    </xdr:pic>
    <xdr:clientData/>
  </xdr:twoCellAnchor>
  <xdr:twoCellAnchor editAs="oneCell">
    <xdr:from>
      <xdr:col>6</xdr:col>
      <xdr:colOff>66675</xdr:colOff>
      <xdr:row>191</xdr:row>
      <xdr:rowOff>142875</xdr:rowOff>
    </xdr:from>
    <xdr:to>
      <xdr:col>6</xdr:col>
      <xdr:colOff>657225</xdr:colOff>
      <xdr:row>194</xdr:row>
      <xdr:rowOff>104775</xdr:rowOff>
    </xdr:to>
    <xdr:pic>
      <xdr:nvPicPr>
        <xdr:cNvPr id="34" name="Obrázek 1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1200" y="33861375"/>
          <a:ext cx="5905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4"/>
  <sheetViews>
    <sheetView tabSelected="1" topLeftCell="A19" zoomScaleNormal="100" workbookViewId="0">
      <selection activeCell="F231" sqref="F231"/>
    </sheetView>
  </sheetViews>
  <sheetFormatPr defaultRowHeight="15" x14ac:dyDescent="0.25"/>
  <cols>
    <col min="1" max="1" width="10.42578125" bestFit="1" customWidth="1"/>
    <col min="2" max="2" width="32.140625" bestFit="1" customWidth="1"/>
    <col min="3" max="4" width="9" customWidth="1"/>
    <col min="5" max="5" width="9.85546875" bestFit="1" customWidth="1"/>
    <col min="6" max="6" width="15.42578125" bestFit="1" customWidth="1"/>
    <col min="7" max="7" width="11.140625" customWidth="1"/>
    <col min="8" max="8" width="32.28515625" customWidth="1"/>
    <col min="9" max="9" width="11.140625" hidden="1" customWidth="1"/>
  </cols>
  <sheetData>
    <row r="1" spans="1:10" ht="23.25" x14ac:dyDescent="0.35">
      <c r="A1" s="88" t="s">
        <v>86</v>
      </c>
      <c r="B1" s="88"/>
      <c r="C1" s="88"/>
      <c r="D1" s="88"/>
      <c r="E1" s="88"/>
      <c r="F1" s="88"/>
      <c r="G1" s="88"/>
    </row>
    <row r="2" spans="1:10" x14ac:dyDescent="0.25">
      <c r="B2" t="s">
        <v>191</v>
      </c>
    </row>
    <row r="3" spans="1:10" s="32" customFormat="1" ht="20.100000000000001" customHeight="1" x14ac:dyDescent="0.25">
      <c r="A3" s="33" t="s">
        <v>179</v>
      </c>
      <c r="B3" s="34"/>
      <c r="C3" s="34"/>
      <c r="D3" s="34"/>
      <c r="E3" s="34"/>
      <c r="F3" s="34"/>
      <c r="G3" s="34"/>
    </row>
    <row r="5" spans="1:10" s="62" customFormat="1" x14ac:dyDescent="0.25">
      <c r="A5" s="61" t="s">
        <v>125</v>
      </c>
      <c r="B5" s="61"/>
    </row>
    <row r="6" spans="1:10" x14ac:dyDescent="0.25">
      <c r="A6" s="5" t="s">
        <v>0</v>
      </c>
      <c r="B6" s="6" t="s">
        <v>87</v>
      </c>
      <c r="C6" s="7" t="s">
        <v>1</v>
      </c>
      <c r="D6" s="8">
        <v>1500</v>
      </c>
      <c r="E6" s="7" t="s">
        <v>2</v>
      </c>
      <c r="F6" s="9" t="s">
        <v>3</v>
      </c>
      <c r="G6" s="54"/>
      <c r="H6" s="1"/>
      <c r="I6" s="4"/>
    </row>
    <row r="7" spans="1:10" x14ac:dyDescent="0.25">
      <c r="A7" s="11">
        <v>1</v>
      </c>
      <c r="B7" s="12" t="s">
        <v>88</v>
      </c>
      <c r="C7" s="1" t="s">
        <v>4</v>
      </c>
      <c r="D7" s="13">
        <v>650</v>
      </c>
      <c r="E7" s="3">
        <v>0</v>
      </c>
      <c r="F7" s="14">
        <f>D9*E7</f>
        <v>0</v>
      </c>
      <c r="G7" s="55"/>
      <c r="H7" s="1"/>
      <c r="I7" s="15">
        <f>F7</f>
        <v>0</v>
      </c>
    </row>
    <row r="8" spans="1:10" x14ac:dyDescent="0.25">
      <c r="A8" s="16" t="s">
        <v>9</v>
      </c>
      <c r="B8" s="56" t="s">
        <v>89</v>
      </c>
      <c r="C8" s="1" t="s">
        <v>5</v>
      </c>
      <c r="D8" s="13" t="s">
        <v>90</v>
      </c>
      <c r="E8" s="1" t="s">
        <v>6</v>
      </c>
      <c r="F8" s="17" t="s">
        <v>7</v>
      </c>
      <c r="G8" s="55"/>
      <c r="H8" s="1"/>
      <c r="I8" s="4"/>
    </row>
    <row r="9" spans="1:10" x14ac:dyDescent="0.25">
      <c r="A9" s="19" t="s">
        <v>91</v>
      </c>
      <c r="B9" s="20" t="s">
        <v>92</v>
      </c>
      <c r="C9" s="21" t="s">
        <v>8</v>
      </c>
      <c r="D9" s="22">
        <v>8</v>
      </c>
      <c r="E9" s="23">
        <v>21</v>
      </c>
      <c r="F9" s="24">
        <f>F7*(1+E9/100)</f>
        <v>0</v>
      </c>
      <c r="G9" s="57"/>
      <c r="H9" s="1"/>
      <c r="I9" s="4"/>
    </row>
    <row r="10" spans="1:10" x14ac:dyDescent="0.25">
      <c r="A10" s="45"/>
      <c r="B10" s="50"/>
      <c r="C10" s="1"/>
      <c r="D10" s="2"/>
      <c r="E10" s="2"/>
      <c r="F10" s="3"/>
      <c r="G10" s="1"/>
      <c r="H10" s="1"/>
      <c r="I10" s="4"/>
    </row>
    <row r="11" spans="1:10" x14ac:dyDescent="0.25">
      <c r="A11" s="5" t="s">
        <v>0</v>
      </c>
      <c r="B11" s="6"/>
      <c r="C11" s="7" t="s">
        <v>1</v>
      </c>
      <c r="D11" s="8">
        <v>355</v>
      </c>
      <c r="E11" s="7" t="s">
        <v>2</v>
      </c>
      <c r="F11" s="9" t="s">
        <v>3</v>
      </c>
      <c r="G11" s="54"/>
      <c r="H11" s="1"/>
      <c r="I11" s="4"/>
      <c r="J11" s="4"/>
    </row>
    <row r="12" spans="1:10" x14ac:dyDescent="0.25">
      <c r="A12" s="11">
        <v>2</v>
      </c>
      <c r="B12" s="12" t="s">
        <v>108</v>
      </c>
      <c r="C12" s="1" t="s">
        <v>4</v>
      </c>
      <c r="D12" s="13">
        <v>18</v>
      </c>
      <c r="E12" s="3">
        <v>0</v>
      </c>
      <c r="F12" s="14">
        <f>D14*E12</f>
        <v>0</v>
      </c>
      <c r="G12" s="55"/>
      <c r="H12" s="1"/>
      <c r="I12" s="15">
        <f>F12</f>
        <v>0</v>
      </c>
      <c r="J12" s="15"/>
    </row>
    <row r="13" spans="1:10" x14ac:dyDescent="0.25">
      <c r="A13" s="16" t="s">
        <v>9</v>
      </c>
      <c r="B13" s="12" t="s">
        <v>109</v>
      </c>
      <c r="C13" s="1" t="s">
        <v>5</v>
      </c>
      <c r="D13" s="13">
        <v>100</v>
      </c>
      <c r="E13" s="1" t="s">
        <v>6</v>
      </c>
      <c r="F13" s="17" t="s">
        <v>7</v>
      </c>
      <c r="G13" s="55"/>
      <c r="H13" s="1"/>
      <c r="I13" s="4"/>
      <c r="J13" s="4"/>
    </row>
    <row r="14" spans="1:10" x14ac:dyDescent="0.25">
      <c r="A14" s="19">
        <v>1134021</v>
      </c>
      <c r="B14" s="20"/>
      <c r="C14" s="21" t="s">
        <v>8</v>
      </c>
      <c r="D14" s="22">
        <v>16</v>
      </c>
      <c r="E14" s="23">
        <v>21</v>
      </c>
      <c r="F14" s="24">
        <f>F12*(1+E14/100)</f>
        <v>0</v>
      </c>
      <c r="G14" s="57"/>
      <c r="H14" s="1"/>
      <c r="I14" s="4"/>
      <c r="J14" s="4"/>
    </row>
    <row r="15" spans="1:10" x14ac:dyDescent="0.25">
      <c r="A15" s="45"/>
      <c r="B15" s="50"/>
      <c r="C15" s="1"/>
      <c r="D15" s="2"/>
      <c r="E15" s="2"/>
      <c r="F15" s="3"/>
      <c r="G15" s="1"/>
      <c r="H15" s="1"/>
      <c r="I15" s="4"/>
      <c r="J15" s="4"/>
    </row>
    <row r="16" spans="1:10" x14ac:dyDescent="0.25">
      <c r="A16" s="5" t="s">
        <v>0</v>
      </c>
      <c r="B16" s="6" t="s">
        <v>93</v>
      </c>
      <c r="C16" s="7" t="s">
        <v>1</v>
      </c>
      <c r="D16" s="8"/>
      <c r="E16" s="7" t="s">
        <v>2</v>
      </c>
      <c r="F16" s="9" t="s">
        <v>3</v>
      </c>
      <c r="G16" s="38"/>
      <c r="H16" s="1"/>
      <c r="I16" s="4"/>
      <c r="J16" s="4"/>
    </row>
    <row r="17" spans="1:10" x14ac:dyDescent="0.25">
      <c r="A17" s="11">
        <v>3</v>
      </c>
      <c r="B17" s="12" t="s">
        <v>94</v>
      </c>
      <c r="C17" s="1" t="s">
        <v>4</v>
      </c>
      <c r="D17" s="13"/>
      <c r="E17" s="3">
        <v>0</v>
      </c>
      <c r="F17" s="14">
        <f>D19*E17</f>
        <v>0</v>
      </c>
      <c r="G17" s="39"/>
      <c r="H17" s="1"/>
      <c r="I17" s="15">
        <f>F17</f>
        <v>0</v>
      </c>
      <c r="J17" s="15"/>
    </row>
    <row r="18" spans="1:10" x14ac:dyDescent="0.25">
      <c r="A18" s="16" t="s">
        <v>9</v>
      </c>
      <c r="B18" s="12" t="s">
        <v>160</v>
      </c>
      <c r="C18" s="1" t="s">
        <v>5</v>
      </c>
      <c r="D18" s="13"/>
      <c r="E18" s="1" t="s">
        <v>6</v>
      </c>
      <c r="F18" s="17" t="s">
        <v>7</v>
      </c>
      <c r="G18" s="39"/>
      <c r="H18" s="1"/>
      <c r="I18" s="4"/>
      <c r="J18" s="4"/>
    </row>
    <row r="19" spans="1:10" x14ac:dyDescent="0.25">
      <c r="A19" s="19" t="s">
        <v>95</v>
      </c>
      <c r="B19" s="20" t="s">
        <v>96</v>
      </c>
      <c r="C19" s="21" t="s">
        <v>8</v>
      </c>
      <c r="D19" s="22">
        <v>16</v>
      </c>
      <c r="E19" s="23">
        <v>21</v>
      </c>
      <c r="F19" s="24">
        <f>F17*(1+E19/100)</f>
        <v>0</v>
      </c>
      <c r="G19" s="41"/>
      <c r="H19" s="1"/>
      <c r="I19" s="4"/>
      <c r="J19" s="4"/>
    </row>
    <row r="20" spans="1:10" s="48" customFormat="1" ht="15.75" x14ac:dyDescent="0.25">
      <c r="B20" s="47"/>
      <c r="D20" s="49"/>
    </row>
    <row r="21" spans="1:10" x14ac:dyDescent="0.25">
      <c r="A21" s="5" t="s">
        <v>0</v>
      </c>
      <c r="B21" s="6"/>
      <c r="C21" s="7" t="s">
        <v>1</v>
      </c>
      <c r="D21" s="8"/>
      <c r="E21" s="7" t="s">
        <v>2</v>
      </c>
      <c r="F21" s="9" t="s">
        <v>3</v>
      </c>
      <c r="G21" s="38"/>
      <c r="H21" s="1"/>
      <c r="I21" s="4"/>
      <c r="J21" s="4"/>
    </row>
    <row r="22" spans="1:10" x14ac:dyDescent="0.25">
      <c r="A22" s="11">
        <v>4</v>
      </c>
      <c r="B22" s="12" t="s">
        <v>97</v>
      </c>
      <c r="C22" s="1" t="s">
        <v>4</v>
      </c>
      <c r="D22" s="13"/>
      <c r="E22" s="3">
        <v>0</v>
      </c>
      <c r="F22" s="14">
        <f>D24*E22</f>
        <v>0</v>
      </c>
      <c r="G22" s="39"/>
      <c r="H22" s="1"/>
      <c r="I22" s="15">
        <f>F22</f>
        <v>0</v>
      </c>
      <c r="J22" s="15"/>
    </row>
    <row r="23" spans="1:10" x14ac:dyDescent="0.25">
      <c r="A23" s="16" t="s">
        <v>9</v>
      </c>
      <c r="B23" s="12"/>
      <c r="C23" s="1" t="s">
        <v>5</v>
      </c>
      <c r="D23" s="13"/>
      <c r="E23" s="1" t="s">
        <v>6</v>
      </c>
      <c r="F23" s="17" t="s">
        <v>7</v>
      </c>
      <c r="G23" s="39"/>
      <c r="H23" s="1"/>
      <c r="I23" s="4"/>
      <c r="J23" s="4"/>
    </row>
    <row r="24" spans="1:10" x14ac:dyDescent="0.25">
      <c r="A24" s="19">
        <v>1140054</v>
      </c>
      <c r="B24" s="20"/>
      <c r="C24" s="21" t="s">
        <v>8</v>
      </c>
      <c r="D24" s="22">
        <v>16</v>
      </c>
      <c r="E24" s="23">
        <v>21</v>
      </c>
      <c r="F24" s="24">
        <f>F22*(1+E24/100)</f>
        <v>0</v>
      </c>
      <c r="G24" s="41"/>
      <c r="H24" s="1"/>
      <c r="I24" s="4"/>
      <c r="J24" s="4"/>
    </row>
    <row r="25" spans="1:10" s="42" customFormat="1" ht="12.75" x14ac:dyDescent="0.2"/>
    <row r="26" spans="1:10" x14ac:dyDescent="0.25">
      <c r="A26" s="5" t="s">
        <v>0</v>
      </c>
      <c r="B26" s="6"/>
      <c r="C26" s="7" t="s">
        <v>1</v>
      </c>
      <c r="D26" s="8"/>
      <c r="E26" s="7" t="s">
        <v>2</v>
      </c>
      <c r="F26" s="9" t="s">
        <v>3</v>
      </c>
      <c r="G26" s="38"/>
      <c r="H26" s="1"/>
      <c r="I26" s="4"/>
      <c r="J26" s="4"/>
    </row>
    <row r="27" spans="1:10" x14ac:dyDescent="0.25">
      <c r="A27" s="11">
        <v>5</v>
      </c>
      <c r="B27" s="12" t="s">
        <v>98</v>
      </c>
      <c r="C27" s="1" t="s">
        <v>4</v>
      </c>
      <c r="D27" s="13"/>
      <c r="E27" s="3">
        <v>0</v>
      </c>
      <c r="F27" s="14">
        <f>D29*E27</f>
        <v>0</v>
      </c>
      <c r="G27" s="39"/>
      <c r="H27" s="1"/>
      <c r="I27" s="15">
        <f>F27</f>
        <v>0</v>
      </c>
      <c r="J27" s="15"/>
    </row>
    <row r="28" spans="1:10" x14ac:dyDescent="0.25">
      <c r="A28" s="16" t="s">
        <v>9</v>
      </c>
      <c r="B28" s="12"/>
      <c r="C28" s="1" t="s">
        <v>5</v>
      </c>
      <c r="D28" s="13"/>
      <c r="E28" s="1" t="s">
        <v>6</v>
      </c>
      <c r="F28" s="17" t="s">
        <v>7</v>
      </c>
      <c r="G28" s="39"/>
      <c r="H28" s="1"/>
      <c r="I28" s="4"/>
      <c r="J28" s="4"/>
    </row>
    <row r="29" spans="1:10" x14ac:dyDescent="0.25">
      <c r="A29" s="19">
        <v>1140052</v>
      </c>
      <c r="B29" s="20"/>
      <c r="C29" s="21" t="s">
        <v>8</v>
      </c>
      <c r="D29" s="22">
        <v>16</v>
      </c>
      <c r="E29" s="23">
        <v>21</v>
      </c>
      <c r="F29" s="24">
        <f>F27*(1+E29/100)</f>
        <v>0</v>
      </c>
      <c r="G29" s="41"/>
      <c r="H29" s="1"/>
      <c r="I29" s="4"/>
      <c r="J29" s="4"/>
    </row>
    <row r="30" spans="1:10" s="42" customFormat="1" ht="12.75" x14ac:dyDescent="0.2"/>
    <row r="31" spans="1:10" x14ac:dyDescent="0.25">
      <c r="A31" s="5" t="s">
        <v>0</v>
      </c>
      <c r="B31" s="6"/>
      <c r="C31" s="7" t="s">
        <v>1</v>
      </c>
      <c r="D31" s="8"/>
      <c r="E31" s="7" t="s">
        <v>2</v>
      </c>
      <c r="F31" s="9" t="s">
        <v>3</v>
      </c>
      <c r="G31" s="38"/>
      <c r="H31" s="1"/>
      <c r="I31" s="4"/>
      <c r="J31" s="4"/>
    </row>
    <row r="32" spans="1:10" x14ac:dyDescent="0.25">
      <c r="A32" s="11">
        <v>6</v>
      </c>
      <c r="B32" s="12" t="s">
        <v>99</v>
      </c>
      <c r="C32" s="1" t="s">
        <v>4</v>
      </c>
      <c r="D32" s="13"/>
      <c r="E32" s="3">
        <v>0</v>
      </c>
      <c r="F32" s="14">
        <f>D34*E32</f>
        <v>0</v>
      </c>
      <c r="G32" s="39"/>
      <c r="H32" s="1"/>
      <c r="I32" s="15">
        <f>F32</f>
        <v>0</v>
      </c>
      <c r="J32" s="15"/>
    </row>
    <row r="33" spans="1:10" x14ac:dyDescent="0.25">
      <c r="A33" s="16" t="s">
        <v>9</v>
      </c>
      <c r="B33" s="12" t="s">
        <v>100</v>
      </c>
      <c r="C33" s="1" t="s">
        <v>5</v>
      </c>
      <c r="D33" s="13"/>
      <c r="E33" s="1" t="s">
        <v>6</v>
      </c>
      <c r="F33" s="17" t="s">
        <v>7</v>
      </c>
      <c r="G33" s="39"/>
      <c r="H33" s="1"/>
      <c r="I33" s="4"/>
      <c r="J33" s="4"/>
    </row>
    <row r="34" spans="1:10" x14ac:dyDescent="0.25">
      <c r="A34" s="19">
        <v>1150001</v>
      </c>
      <c r="B34" s="20"/>
      <c r="C34" s="21" t="s">
        <v>8</v>
      </c>
      <c r="D34" s="22">
        <v>16</v>
      </c>
      <c r="E34" s="23">
        <v>21</v>
      </c>
      <c r="F34" s="24">
        <f>F32*(1+E34/100)</f>
        <v>0</v>
      </c>
      <c r="G34" s="41"/>
      <c r="H34" s="1"/>
      <c r="I34" s="4"/>
      <c r="J34" s="4"/>
    </row>
    <row r="35" spans="1:10" s="42" customFormat="1" ht="12.75" x14ac:dyDescent="0.2"/>
    <row r="36" spans="1:10" x14ac:dyDescent="0.25">
      <c r="A36" s="5" t="s">
        <v>0</v>
      </c>
      <c r="B36" s="6"/>
      <c r="C36" s="7" t="s">
        <v>1</v>
      </c>
      <c r="D36" s="8"/>
      <c r="E36" s="7" t="s">
        <v>2</v>
      </c>
      <c r="F36" s="9" t="s">
        <v>3</v>
      </c>
      <c r="G36" s="38"/>
      <c r="H36" s="1"/>
      <c r="I36" s="4"/>
      <c r="J36" s="4"/>
    </row>
    <row r="37" spans="1:10" x14ac:dyDescent="0.25">
      <c r="A37" s="11">
        <v>7</v>
      </c>
      <c r="B37" s="12" t="s">
        <v>101</v>
      </c>
      <c r="C37" s="1" t="s">
        <v>4</v>
      </c>
      <c r="D37" s="13"/>
      <c r="E37" s="3">
        <v>0</v>
      </c>
      <c r="F37" s="14">
        <f>D39*E37</f>
        <v>0</v>
      </c>
      <c r="G37" s="39"/>
      <c r="H37" s="1"/>
      <c r="I37" s="15">
        <f>F37</f>
        <v>0</v>
      </c>
      <c r="J37" s="15"/>
    </row>
    <row r="38" spans="1:10" x14ac:dyDescent="0.25">
      <c r="A38" s="16" t="s">
        <v>9</v>
      </c>
      <c r="B38" s="12" t="s">
        <v>102</v>
      </c>
      <c r="C38" s="1" t="s">
        <v>5</v>
      </c>
      <c r="D38" s="13"/>
      <c r="E38" s="1" t="s">
        <v>6</v>
      </c>
      <c r="F38" s="17" t="s">
        <v>7</v>
      </c>
      <c r="G38" s="39"/>
      <c r="H38" s="1"/>
      <c r="I38" s="4"/>
      <c r="J38" s="4"/>
    </row>
    <row r="39" spans="1:10" x14ac:dyDescent="0.25">
      <c r="A39" s="19">
        <v>1140063</v>
      </c>
      <c r="B39" s="20"/>
      <c r="C39" s="21" t="s">
        <v>8</v>
      </c>
      <c r="D39" s="22">
        <v>16</v>
      </c>
      <c r="E39" s="23">
        <v>21</v>
      </c>
      <c r="F39" s="24">
        <f>F37*(1+E39/100)</f>
        <v>0</v>
      </c>
      <c r="G39" s="41"/>
      <c r="H39" s="1"/>
      <c r="I39" s="4"/>
      <c r="J39" s="4"/>
    </row>
    <row r="40" spans="1:10" x14ac:dyDescent="0.25">
      <c r="A40" s="45"/>
      <c r="B40" s="50"/>
      <c r="C40" s="1"/>
      <c r="D40" s="2"/>
      <c r="E40" s="2"/>
      <c r="F40" s="3"/>
      <c r="G40" s="1"/>
      <c r="H40" s="1"/>
      <c r="I40" s="4"/>
      <c r="J40" s="4"/>
    </row>
    <row r="41" spans="1:10" x14ac:dyDescent="0.25">
      <c r="A41" s="5" t="s">
        <v>0</v>
      </c>
      <c r="B41" s="6"/>
      <c r="C41" s="7" t="s">
        <v>1</v>
      </c>
      <c r="D41" s="8">
        <v>1500</v>
      </c>
      <c r="E41" s="7" t="s">
        <v>2</v>
      </c>
      <c r="F41" s="9" t="s">
        <v>3</v>
      </c>
      <c r="G41" s="38"/>
      <c r="H41" s="1"/>
      <c r="I41" s="4"/>
      <c r="J41" s="4"/>
    </row>
    <row r="42" spans="1:10" x14ac:dyDescent="0.25">
      <c r="A42" s="11">
        <v>8</v>
      </c>
      <c r="B42" s="12" t="s">
        <v>103</v>
      </c>
      <c r="C42" s="1" t="s">
        <v>4</v>
      </c>
      <c r="D42" s="13">
        <v>650</v>
      </c>
      <c r="E42" s="3">
        <v>0</v>
      </c>
      <c r="F42" s="14">
        <f>D44*E42</f>
        <v>0</v>
      </c>
      <c r="G42" s="39"/>
      <c r="H42" s="1"/>
      <c r="I42" s="15">
        <f>F42</f>
        <v>0</v>
      </c>
      <c r="J42" s="15"/>
    </row>
    <row r="43" spans="1:10" x14ac:dyDescent="0.25">
      <c r="A43" s="16" t="s">
        <v>9</v>
      </c>
      <c r="B43" s="12"/>
      <c r="C43" s="1" t="s">
        <v>5</v>
      </c>
      <c r="D43" s="13">
        <v>6</v>
      </c>
      <c r="E43" s="1" t="s">
        <v>6</v>
      </c>
      <c r="F43" s="17" t="s">
        <v>7</v>
      </c>
      <c r="G43" s="39"/>
      <c r="H43" s="1"/>
      <c r="I43" s="4"/>
      <c r="J43" s="4"/>
    </row>
    <row r="44" spans="1:10" x14ac:dyDescent="0.25">
      <c r="A44" s="19" t="s">
        <v>104</v>
      </c>
      <c r="B44" s="20"/>
      <c r="C44" s="21" t="s">
        <v>8</v>
      </c>
      <c r="D44" s="22">
        <v>8</v>
      </c>
      <c r="E44" s="23">
        <v>21</v>
      </c>
      <c r="F44" s="24">
        <f>F42*(1+E44/100)</f>
        <v>0</v>
      </c>
      <c r="G44" s="41"/>
      <c r="H44" s="1"/>
      <c r="I44" s="4"/>
      <c r="J44" s="4"/>
    </row>
    <row r="45" spans="1:10" s="42" customFormat="1" ht="12.75" x14ac:dyDescent="0.2"/>
    <row r="46" spans="1:10" x14ac:dyDescent="0.25">
      <c r="A46" s="5" t="s">
        <v>0</v>
      </c>
      <c r="B46" s="6"/>
      <c r="C46" s="7" t="s">
        <v>1</v>
      </c>
      <c r="D46" s="8"/>
      <c r="E46" s="7" t="s">
        <v>2</v>
      </c>
      <c r="F46" s="9" t="s">
        <v>3</v>
      </c>
      <c r="G46" s="38"/>
      <c r="H46" s="1"/>
      <c r="I46" s="4"/>
      <c r="J46" s="4"/>
    </row>
    <row r="47" spans="1:10" x14ac:dyDescent="0.25">
      <c r="A47" s="11" t="s">
        <v>161</v>
      </c>
      <c r="B47" s="12" t="s">
        <v>105</v>
      </c>
      <c r="C47" s="1" t="s">
        <v>4</v>
      </c>
      <c r="D47" s="13"/>
      <c r="E47" s="3">
        <v>0</v>
      </c>
      <c r="F47" s="14">
        <f>D49*E47</f>
        <v>0</v>
      </c>
      <c r="G47" s="39"/>
      <c r="H47" s="1"/>
      <c r="I47" s="15">
        <f>F47</f>
        <v>0</v>
      </c>
      <c r="J47" s="15"/>
    </row>
    <row r="48" spans="1:10" x14ac:dyDescent="0.25">
      <c r="A48" s="16" t="s">
        <v>9</v>
      </c>
      <c r="B48" s="12" t="s">
        <v>106</v>
      </c>
      <c r="C48" s="1" t="s">
        <v>5</v>
      </c>
      <c r="D48" s="13">
        <v>129</v>
      </c>
      <c r="E48" s="1" t="s">
        <v>6</v>
      </c>
      <c r="F48" s="17" t="s">
        <v>7</v>
      </c>
      <c r="G48" s="39"/>
      <c r="H48" s="1"/>
      <c r="I48" s="4"/>
      <c r="J48" s="4"/>
    </row>
    <row r="49" spans="1:10" x14ac:dyDescent="0.25">
      <c r="A49" s="19" t="s">
        <v>107</v>
      </c>
      <c r="B49" s="20"/>
      <c r="C49" s="21" t="s">
        <v>8</v>
      </c>
      <c r="D49" s="22">
        <v>16</v>
      </c>
      <c r="E49" s="23">
        <v>21</v>
      </c>
      <c r="F49" s="24">
        <f>F47*(1+E49/100)</f>
        <v>0</v>
      </c>
      <c r="G49" s="41"/>
      <c r="H49" s="1"/>
      <c r="I49" s="4"/>
      <c r="J49" s="4"/>
    </row>
    <row r="50" spans="1:10" s="42" customFormat="1" ht="12.75" x14ac:dyDescent="0.2"/>
    <row r="51" spans="1:10" x14ac:dyDescent="0.25">
      <c r="A51" s="5" t="s">
        <v>0</v>
      </c>
      <c r="B51" s="6"/>
      <c r="C51" s="7" t="s">
        <v>1</v>
      </c>
      <c r="D51" s="8">
        <v>660</v>
      </c>
      <c r="E51" s="7" t="s">
        <v>2</v>
      </c>
      <c r="F51" s="9" t="s">
        <v>3</v>
      </c>
      <c r="G51" s="38"/>
      <c r="H51" s="1"/>
      <c r="I51" s="4"/>
      <c r="J51" s="4"/>
    </row>
    <row r="52" spans="1:10" x14ac:dyDescent="0.25">
      <c r="A52" s="11" t="s">
        <v>162</v>
      </c>
      <c r="B52" s="12" t="s">
        <v>147</v>
      </c>
      <c r="C52" s="1" t="s">
        <v>4</v>
      </c>
      <c r="D52" s="13">
        <v>200</v>
      </c>
      <c r="E52" s="3">
        <v>0</v>
      </c>
      <c r="F52" s="14">
        <f>D54*E52</f>
        <v>0</v>
      </c>
      <c r="G52" s="39"/>
      <c r="H52" s="1"/>
      <c r="I52" s="15">
        <f>F52</f>
        <v>0</v>
      </c>
      <c r="J52" s="15"/>
    </row>
    <row r="53" spans="1:10" x14ac:dyDescent="0.25">
      <c r="A53" s="16" t="s">
        <v>9</v>
      </c>
      <c r="B53" s="12" t="s">
        <v>148</v>
      </c>
      <c r="C53" s="1" t="s">
        <v>5</v>
      </c>
      <c r="D53" s="13">
        <v>1600</v>
      </c>
      <c r="E53" s="1" t="s">
        <v>6</v>
      </c>
      <c r="F53" s="17" t="s">
        <v>7</v>
      </c>
      <c r="G53" s="39"/>
      <c r="H53" s="1"/>
      <c r="I53" s="4"/>
      <c r="J53" s="4"/>
    </row>
    <row r="54" spans="1:10" x14ac:dyDescent="0.25">
      <c r="A54" s="19">
        <v>1972001</v>
      </c>
      <c r="B54" s="20"/>
      <c r="C54" s="21" t="s">
        <v>8</v>
      </c>
      <c r="D54" s="22">
        <v>1</v>
      </c>
      <c r="E54" s="23">
        <v>21</v>
      </c>
      <c r="F54" s="24">
        <f>F52*(1+E54/100)</f>
        <v>0</v>
      </c>
      <c r="G54" s="41"/>
      <c r="H54" s="1"/>
      <c r="I54" s="4"/>
      <c r="J54" s="4"/>
    </row>
    <row r="55" spans="1:10" s="42" customFormat="1" ht="12.75" x14ac:dyDescent="0.2"/>
    <row r="56" spans="1:10" x14ac:dyDescent="0.25">
      <c r="A56" s="5" t="s">
        <v>0</v>
      </c>
      <c r="B56" s="6" t="s">
        <v>110</v>
      </c>
      <c r="C56" s="7" t="s">
        <v>1</v>
      </c>
      <c r="D56" s="8">
        <v>350</v>
      </c>
      <c r="E56" s="7" t="s">
        <v>2</v>
      </c>
      <c r="F56" s="9" t="s">
        <v>3</v>
      </c>
      <c r="G56" s="38"/>
      <c r="H56" s="1"/>
      <c r="I56" s="4"/>
      <c r="J56" s="4"/>
    </row>
    <row r="57" spans="1:10" x14ac:dyDescent="0.25">
      <c r="A57" s="11">
        <v>9</v>
      </c>
      <c r="B57" s="12" t="s">
        <v>111</v>
      </c>
      <c r="C57" s="1" t="s">
        <v>4</v>
      </c>
      <c r="D57" s="13"/>
      <c r="E57" s="3">
        <v>0</v>
      </c>
      <c r="F57" s="14">
        <f>D59*E57</f>
        <v>0</v>
      </c>
      <c r="G57" s="39"/>
      <c r="H57" s="1"/>
      <c r="I57" s="15">
        <f>F57</f>
        <v>0</v>
      </c>
      <c r="J57" s="15"/>
    </row>
    <row r="58" spans="1:10" x14ac:dyDescent="0.25">
      <c r="A58" s="16" t="s">
        <v>9</v>
      </c>
      <c r="B58" s="12" t="s">
        <v>112</v>
      </c>
      <c r="C58" s="1" t="s">
        <v>5</v>
      </c>
      <c r="D58" s="13" t="s">
        <v>113</v>
      </c>
      <c r="E58" s="1" t="s">
        <v>6</v>
      </c>
      <c r="F58" s="17" t="s">
        <v>7</v>
      </c>
      <c r="G58" s="39"/>
      <c r="H58" s="1"/>
      <c r="I58" s="4"/>
      <c r="J58" s="4"/>
    </row>
    <row r="59" spans="1:10" x14ac:dyDescent="0.25">
      <c r="A59" s="19">
        <v>1515001</v>
      </c>
      <c r="B59" s="20"/>
      <c r="C59" s="21" t="s">
        <v>8</v>
      </c>
      <c r="D59" s="22">
        <v>16</v>
      </c>
      <c r="E59" s="23">
        <v>21</v>
      </c>
      <c r="F59" s="24">
        <f>F57*(1+E59/100)</f>
        <v>0</v>
      </c>
      <c r="G59" s="41"/>
      <c r="H59" s="1"/>
      <c r="I59" s="4"/>
      <c r="J59" s="4"/>
    </row>
    <row r="60" spans="1:10" x14ac:dyDescent="0.25">
      <c r="A60" s="45"/>
      <c r="B60" s="50"/>
      <c r="C60" s="1"/>
      <c r="D60" s="2"/>
      <c r="E60" s="2"/>
      <c r="F60" s="3"/>
      <c r="G60" s="1"/>
      <c r="H60" s="1"/>
      <c r="I60" s="4"/>
      <c r="J60" s="4"/>
    </row>
    <row r="61" spans="1:10" s="42" customFormat="1" ht="12.75" x14ac:dyDescent="0.2"/>
    <row r="62" spans="1:10" s="62" customFormat="1" x14ac:dyDescent="0.25">
      <c r="A62" s="61" t="s">
        <v>124</v>
      </c>
      <c r="B62" s="61"/>
    </row>
    <row r="63" spans="1:10" x14ac:dyDescent="0.25">
      <c r="A63" s="5" t="s">
        <v>0</v>
      </c>
      <c r="B63" s="6" t="s">
        <v>120</v>
      </c>
      <c r="C63" s="7" t="s">
        <v>1</v>
      </c>
      <c r="D63" s="8">
        <v>1500</v>
      </c>
      <c r="E63" s="7" t="s">
        <v>2</v>
      </c>
      <c r="F63" s="9" t="s">
        <v>3</v>
      </c>
      <c r="G63" s="54"/>
      <c r="H63" s="1"/>
      <c r="I63" s="4"/>
    </row>
    <row r="64" spans="1:10" x14ac:dyDescent="0.25">
      <c r="A64" s="11">
        <v>10</v>
      </c>
      <c r="B64" s="12" t="s">
        <v>121</v>
      </c>
      <c r="C64" s="1" t="s">
        <v>4</v>
      </c>
      <c r="D64" s="13">
        <v>650</v>
      </c>
      <c r="E64" s="3">
        <v>0</v>
      </c>
      <c r="F64" s="14">
        <f>D66*E64</f>
        <v>0</v>
      </c>
      <c r="G64" s="55"/>
      <c r="H64" s="1"/>
      <c r="I64" s="15">
        <f>F64</f>
        <v>0</v>
      </c>
    </row>
    <row r="65" spans="1:9" x14ac:dyDescent="0.25">
      <c r="A65" s="16" t="s">
        <v>9</v>
      </c>
      <c r="B65" s="63" t="s">
        <v>126</v>
      </c>
      <c r="C65" s="1" t="s">
        <v>5</v>
      </c>
      <c r="D65" s="13">
        <v>850</v>
      </c>
      <c r="E65" s="1" t="s">
        <v>6</v>
      </c>
      <c r="F65" s="17" t="s">
        <v>7</v>
      </c>
      <c r="G65" s="55"/>
      <c r="H65" s="1"/>
      <c r="I65" s="4"/>
    </row>
    <row r="66" spans="1:9" x14ac:dyDescent="0.25">
      <c r="A66" s="58">
        <v>1214150</v>
      </c>
      <c r="B66" s="12" t="s">
        <v>122</v>
      </c>
      <c r="C66" s="55" t="s">
        <v>8</v>
      </c>
      <c r="D66" s="13">
        <v>2</v>
      </c>
      <c r="E66" s="13">
        <v>21</v>
      </c>
      <c r="F66" s="14">
        <f>F64*(1+E66/100)</f>
        <v>0</v>
      </c>
      <c r="G66" s="55"/>
      <c r="H66" s="1"/>
      <c r="I66" s="4"/>
    </row>
    <row r="67" spans="1:9" x14ac:dyDescent="0.25">
      <c r="A67" s="59"/>
      <c r="B67" s="60" t="s">
        <v>123</v>
      </c>
      <c r="C67" s="57"/>
      <c r="D67" s="22"/>
      <c r="E67" s="22"/>
      <c r="F67" s="24"/>
      <c r="G67" s="57"/>
      <c r="H67" s="1"/>
      <c r="I67" s="4"/>
    </row>
    <row r="69" spans="1:9" s="62" customFormat="1" x14ac:dyDescent="0.25">
      <c r="A69" s="61" t="s">
        <v>127</v>
      </c>
      <c r="B69" s="61"/>
    </row>
    <row r="70" spans="1:9" x14ac:dyDescent="0.25">
      <c r="A70" s="5" t="s">
        <v>0</v>
      </c>
      <c r="B70" s="6" t="s">
        <v>120</v>
      </c>
      <c r="C70" s="7" t="s">
        <v>1</v>
      </c>
      <c r="D70" s="8">
        <v>2000</v>
      </c>
      <c r="E70" s="7" t="s">
        <v>2</v>
      </c>
      <c r="F70" s="9" t="s">
        <v>3</v>
      </c>
      <c r="G70" s="54"/>
      <c r="H70" s="1"/>
      <c r="I70" s="4"/>
    </row>
    <row r="71" spans="1:9" x14ac:dyDescent="0.25">
      <c r="A71" s="11">
        <v>11</v>
      </c>
      <c r="B71" s="12" t="s">
        <v>152</v>
      </c>
      <c r="C71" s="1" t="s">
        <v>4</v>
      </c>
      <c r="D71" s="13">
        <v>650</v>
      </c>
      <c r="E71" s="3">
        <v>0</v>
      </c>
      <c r="F71" s="14">
        <f>D73*E71</f>
        <v>0</v>
      </c>
      <c r="G71" s="55"/>
      <c r="H71" s="1"/>
      <c r="I71" s="15">
        <f>F71</f>
        <v>0</v>
      </c>
    </row>
    <row r="72" spans="1:9" x14ac:dyDescent="0.25">
      <c r="A72" s="16" t="s">
        <v>9</v>
      </c>
      <c r="B72" s="12" t="s">
        <v>158</v>
      </c>
      <c r="C72" s="1" t="s">
        <v>5</v>
      </c>
      <c r="D72" s="13">
        <v>850</v>
      </c>
      <c r="E72" s="1" t="s">
        <v>6</v>
      </c>
      <c r="F72" s="17" t="s">
        <v>7</v>
      </c>
      <c r="G72" s="55"/>
      <c r="H72" s="1"/>
      <c r="I72" s="4"/>
    </row>
    <row r="73" spans="1:9" x14ac:dyDescent="0.25">
      <c r="A73" s="19">
        <v>1218200</v>
      </c>
      <c r="B73" s="20" t="s">
        <v>153</v>
      </c>
      <c r="C73" s="21" t="s">
        <v>8</v>
      </c>
      <c r="D73" s="22">
        <v>1</v>
      </c>
      <c r="E73" s="23">
        <v>21</v>
      </c>
      <c r="F73" s="24">
        <f>F71*(1+E73/100)</f>
        <v>0</v>
      </c>
      <c r="G73" s="57"/>
      <c r="H73" s="1"/>
      <c r="I73" s="4"/>
    </row>
    <row r="74" spans="1:9" x14ac:dyDescent="0.25">
      <c r="B74" s="77" t="s">
        <v>154</v>
      </c>
    </row>
    <row r="75" spans="1:9" s="73" customFormat="1" x14ac:dyDescent="0.25">
      <c r="A75" s="72"/>
      <c r="B75" s="72"/>
    </row>
    <row r="76" spans="1:9" x14ac:dyDescent="0.25">
      <c r="A76" s="5" t="s">
        <v>0</v>
      </c>
      <c r="B76" s="6" t="s">
        <v>163</v>
      </c>
      <c r="C76" s="7"/>
      <c r="D76" s="8"/>
      <c r="E76" s="7" t="s">
        <v>2</v>
      </c>
      <c r="F76" s="9" t="s">
        <v>3</v>
      </c>
      <c r="G76" s="38"/>
      <c r="H76" s="1"/>
      <c r="I76" s="4"/>
    </row>
    <row r="77" spans="1:9" x14ac:dyDescent="0.25">
      <c r="A77" s="11">
        <v>12</v>
      </c>
      <c r="B77" s="12" t="s">
        <v>164</v>
      </c>
      <c r="C77" s="1" t="s">
        <v>165</v>
      </c>
      <c r="D77" s="13" t="s">
        <v>166</v>
      </c>
      <c r="E77" s="3">
        <v>0</v>
      </c>
      <c r="F77" s="14">
        <f>D79*E77</f>
        <v>0</v>
      </c>
      <c r="G77" s="39"/>
      <c r="H77" s="1"/>
      <c r="I77" s="15">
        <f>F77</f>
        <v>0</v>
      </c>
    </row>
    <row r="78" spans="1:9" x14ac:dyDescent="0.25">
      <c r="A78" s="16" t="s">
        <v>9</v>
      </c>
      <c r="B78" s="12" t="s">
        <v>167</v>
      </c>
      <c r="C78" s="1" t="s">
        <v>150</v>
      </c>
      <c r="D78" s="13" t="s">
        <v>151</v>
      </c>
      <c r="E78" s="1" t="s">
        <v>6</v>
      </c>
      <c r="F78" s="17" t="s">
        <v>7</v>
      </c>
      <c r="G78" s="39"/>
      <c r="H78" s="1"/>
      <c r="I78" s="4"/>
    </row>
    <row r="79" spans="1:9" x14ac:dyDescent="0.25">
      <c r="A79" s="19"/>
      <c r="B79" s="20" t="s">
        <v>149</v>
      </c>
      <c r="C79" s="21" t="s">
        <v>8</v>
      </c>
      <c r="D79" s="22">
        <v>1</v>
      </c>
      <c r="E79" s="23">
        <v>21</v>
      </c>
      <c r="F79" s="24">
        <f>F77*(1+E79/100)</f>
        <v>0</v>
      </c>
      <c r="G79" s="41"/>
      <c r="H79" s="1"/>
      <c r="I79" s="4"/>
    </row>
    <row r="81" spans="1:9" s="62" customFormat="1" x14ac:dyDescent="0.25">
      <c r="A81" s="61" t="s">
        <v>48</v>
      </c>
      <c r="B81" s="61"/>
    </row>
    <row r="82" spans="1:9" x14ac:dyDescent="0.25">
      <c r="A82" s="5" t="s">
        <v>0</v>
      </c>
      <c r="B82" s="6" t="s">
        <v>15</v>
      </c>
      <c r="C82" s="7" t="s">
        <v>1</v>
      </c>
      <c r="D82" s="8">
        <v>1000</v>
      </c>
      <c r="E82" s="7" t="s">
        <v>2</v>
      </c>
      <c r="F82" s="9" t="s">
        <v>3</v>
      </c>
      <c r="G82" s="38"/>
      <c r="H82" s="1"/>
      <c r="I82" s="4"/>
    </row>
    <row r="83" spans="1:9" x14ac:dyDescent="0.25">
      <c r="A83" s="11">
        <v>13</v>
      </c>
      <c r="B83" s="63" t="s">
        <v>181</v>
      </c>
      <c r="C83" s="1" t="s">
        <v>4</v>
      </c>
      <c r="D83" s="13">
        <v>545</v>
      </c>
      <c r="E83" s="3">
        <v>0</v>
      </c>
      <c r="F83" s="14">
        <f>D85*E83</f>
        <v>0</v>
      </c>
      <c r="G83" s="39"/>
      <c r="H83" s="40"/>
      <c r="I83" s="15">
        <f>F83</f>
        <v>0</v>
      </c>
    </row>
    <row r="84" spans="1:9" x14ac:dyDescent="0.25">
      <c r="A84" s="16" t="s">
        <v>9</v>
      </c>
      <c r="B84" s="12" t="s">
        <v>180</v>
      </c>
      <c r="C84" s="1" t="s">
        <v>5</v>
      </c>
      <c r="D84" s="13">
        <v>1907</v>
      </c>
      <c r="E84" s="1" t="s">
        <v>6</v>
      </c>
      <c r="F84" s="17" t="s">
        <v>7</v>
      </c>
      <c r="G84" s="39"/>
      <c r="H84" s="1"/>
      <c r="I84" s="4"/>
    </row>
    <row r="85" spans="1:9" x14ac:dyDescent="0.25">
      <c r="A85" s="19" t="s">
        <v>49</v>
      </c>
      <c r="B85" s="20" t="s">
        <v>50</v>
      </c>
      <c r="C85" s="21" t="s">
        <v>8</v>
      </c>
      <c r="D85" s="22">
        <v>1</v>
      </c>
      <c r="E85" s="23">
        <v>21</v>
      </c>
      <c r="F85" s="24">
        <f>F83*(1+E85/100)</f>
        <v>0</v>
      </c>
      <c r="G85" s="41"/>
      <c r="H85" s="1"/>
      <c r="I85" s="4"/>
    </row>
    <row r="86" spans="1:9" s="42" customFormat="1" ht="13.5" x14ac:dyDescent="0.25">
      <c r="B86" s="86" t="s">
        <v>182</v>
      </c>
      <c r="C86" s="43"/>
      <c r="D86" s="43"/>
      <c r="E86" s="43"/>
      <c r="F86" s="44"/>
    </row>
    <row r="87" spans="1:9" x14ac:dyDescent="0.25">
      <c r="A87" s="45"/>
      <c r="B87" s="46" t="s">
        <v>18</v>
      </c>
      <c r="C87" s="1"/>
      <c r="D87" s="2" t="s">
        <v>19</v>
      </c>
      <c r="E87" s="2"/>
      <c r="F87" s="3"/>
      <c r="G87" s="1"/>
      <c r="H87" s="1"/>
      <c r="I87" s="4"/>
    </row>
    <row r="88" spans="1:9" s="37" customFormat="1" ht="12.75" x14ac:dyDescent="0.2">
      <c r="B88" s="51" t="s">
        <v>51</v>
      </c>
      <c r="C88" s="64"/>
      <c r="D88" s="65">
        <v>16</v>
      </c>
    </row>
    <row r="89" spans="1:9" s="37" customFormat="1" ht="12.75" x14ac:dyDescent="0.2">
      <c r="B89" s="52" t="s">
        <v>52</v>
      </c>
      <c r="D89" s="66">
        <v>16</v>
      </c>
    </row>
    <row r="90" spans="1:9" s="37" customFormat="1" ht="12.75" x14ac:dyDescent="0.2">
      <c r="B90" s="51" t="s">
        <v>53</v>
      </c>
      <c r="C90" s="64"/>
      <c r="D90" s="65">
        <v>16</v>
      </c>
    </row>
    <row r="91" spans="1:9" s="37" customFormat="1" ht="12.75" x14ac:dyDescent="0.2">
      <c r="B91" s="52" t="s">
        <v>54</v>
      </c>
      <c r="D91" s="66">
        <v>16</v>
      </c>
    </row>
    <row r="92" spans="1:9" s="37" customFormat="1" ht="12.75" x14ac:dyDescent="0.2">
      <c r="B92" s="51" t="s">
        <v>55</v>
      </c>
      <c r="C92" s="64"/>
      <c r="D92" s="65">
        <v>16</v>
      </c>
    </row>
    <row r="93" spans="1:9" s="37" customFormat="1" ht="12.75" x14ac:dyDescent="0.2">
      <c r="B93" s="52" t="s">
        <v>56</v>
      </c>
      <c r="D93" s="66">
        <v>16</v>
      </c>
    </row>
    <row r="94" spans="1:9" s="37" customFormat="1" ht="12.75" x14ac:dyDescent="0.2">
      <c r="B94" s="51" t="s">
        <v>57</v>
      </c>
      <c r="C94" s="64"/>
      <c r="D94" s="65">
        <v>16</v>
      </c>
    </row>
    <row r="95" spans="1:9" s="67" customFormat="1" ht="12.75" x14ac:dyDescent="0.2">
      <c r="B95" s="53" t="s">
        <v>58</v>
      </c>
      <c r="D95" s="68">
        <v>4</v>
      </c>
    </row>
    <row r="96" spans="1:9" s="67" customFormat="1" ht="12.75" x14ac:dyDescent="0.2">
      <c r="B96" s="69" t="s">
        <v>59</v>
      </c>
      <c r="C96" s="70"/>
      <c r="D96" s="71">
        <v>8</v>
      </c>
    </row>
    <row r="97" spans="2:4" s="67" customFormat="1" ht="12.75" x14ac:dyDescent="0.2">
      <c r="B97" s="53" t="s">
        <v>60</v>
      </c>
      <c r="D97" s="68">
        <v>8</v>
      </c>
    </row>
    <row r="98" spans="2:4" s="67" customFormat="1" ht="12.75" x14ac:dyDescent="0.2">
      <c r="B98" s="69" t="s">
        <v>61</v>
      </c>
      <c r="C98" s="70"/>
      <c r="D98" s="71">
        <v>16</v>
      </c>
    </row>
    <row r="99" spans="2:4" s="67" customFormat="1" ht="12.75" x14ac:dyDescent="0.2">
      <c r="B99" s="53" t="s">
        <v>62</v>
      </c>
      <c r="D99" s="68">
        <v>16</v>
      </c>
    </row>
    <row r="100" spans="2:4" s="67" customFormat="1" ht="12.75" x14ac:dyDescent="0.2">
      <c r="B100" s="69" t="s">
        <v>63</v>
      </c>
      <c r="C100" s="70"/>
      <c r="D100" s="71">
        <v>16</v>
      </c>
    </row>
    <row r="101" spans="2:4" s="67" customFormat="1" ht="12.75" x14ac:dyDescent="0.2">
      <c r="B101" s="53" t="s">
        <v>64</v>
      </c>
      <c r="D101" s="68">
        <v>16</v>
      </c>
    </row>
    <row r="102" spans="2:4" s="67" customFormat="1" ht="12.75" x14ac:dyDescent="0.2">
      <c r="B102" s="69" t="s">
        <v>65</v>
      </c>
      <c r="C102" s="70"/>
      <c r="D102" s="71">
        <v>1</v>
      </c>
    </row>
    <row r="103" spans="2:4" s="67" customFormat="1" ht="12.75" x14ac:dyDescent="0.2">
      <c r="B103" s="53" t="s">
        <v>66</v>
      </c>
      <c r="D103" s="68">
        <v>1</v>
      </c>
    </row>
    <row r="104" spans="2:4" s="67" customFormat="1" ht="12.75" x14ac:dyDescent="0.2">
      <c r="B104" s="69" t="s">
        <v>67</v>
      </c>
      <c r="C104" s="70"/>
      <c r="D104" s="71">
        <v>2</v>
      </c>
    </row>
    <row r="105" spans="2:4" s="67" customFormat="1" ht="12.75" x14ac:dyDescent="0.2">
      <c r="B105" s="53" t="s">
        <v>68</v>
      </c>
      <c r="D105" s="68">
        <v>2</v>
      </c>
    </row>
    <row r="106" spans="2:4" s="67" customFormat="1" ht="12.75" x14ac:dyDescent="0.2">
      <c r="B106" s="69" t="s">
        <v>69</v>
      </c>
      <c r="C106" s="70"/>
      <c r="D106" s="71">
        <v>1</v>
      </c>
    </row>
    <row r="107" spans="2:4" s="67" customFormat="1" ht="12.75" x14ac:dyDescent="0.2">
      <c r="B107" s="53" t="s">
        <v>70</v>
      </c>
      <c r="D107" s="68">
        <v>1</v>
      </c>
    </row>
    <row r="108" spans="2:4" s="67" customFormat="1" ht="12.75" x14ac:dyDescent="0.2">
      <c r="B108" s="69" t="s">
        <v>71</v>
      </c>
      <c r="C108" s="70"/>
      <c r="D108" s="71">
        <v>8</v>
      </c>
    </row>
    <row r="109" spans="2:4" s="67" customFormat="1" ht="12.75" x14ac:dyDescent="0.2">
      <c r="B109" s="53" t="s">
        <v>72</v>
      </c>
      <c r="D109" s="68">
        <v>16</v>
      </c>
    </row>
    <row r="110" spans="2:4" s="67" customFormat="1" ht="12.75" x14ac:dyDescent="0.2">
      <c r="B110" s="69" t="s">
        <v>73</v>
      </c>
      <c r="C110" s="70"/>
      <c r="D110" s="71">
        <v>16</v>
      </c>
    </row>
    <row r="111" spans="2:4" s="67" customFormat="1" ht="12.75" x14ac:dyDescent="0.2">
      <c r="B111" s="53" t="s">
        <v>74</v>
      </c>
      <c r="D111" s="68">
        <v>8</v>
      </c>
    </row>
    <row r="112" spans="2:4" s="67" customFormat="1" ht="12.75" x14ac:dyDescent="0.2">
      <c r="B112" s="69" t="s">
        <v>75</v>
      </c>
      <c r="C112" s="70"/>
      <c r="D112" s="71">
        <v>16</v>
      </c>
    </row>
    <row r="113" spans="1:9" s="67" customFormat="1" ht="12.75" x14ac:dyDescent="0.2">
      <c r="B113" s="53" t="s">
        <v>76</v>
      </c>
      <c r="D113" s="68">
        <v>8</v>
      </c>
    </row>
    <row r="114" spans="1:9" s="67" customFormat="1" ht="12.75" x14ac:dyDescent="0.2">
      <c r="B114" s="69" t="s">
        <v>77</v>
      </c>
      <c r="C114" s="70"/>
      <c r="D114" s="71">
        <v>8</v>
      </c>
    </row>
    <row r="115" spans="1:9" s="67" customFormat="1" ht="12.75" x14ac:dyDescent="0.2">
      <c r="B115" s="53" t="s">
        <v>78</v>
      </c>
      <c r="D115" s="68">
        <v>4</v>
      </c>
    </row>
    <row r="116" spans="1:9" s="67" customFormat="1" ht="12.75" x14ac:dyDescent="0.2">
      <c r="B116" s="69" t="s">
        <v>79</v>
      </c>
      <c r="C116" s="70"/>
      <c r="D116" s="71">
        <v>4</v>
      </c>
    </row>
    <row r="117" spans="1:9" s="67" customFormat="1" ht="12.75" x14ac:dyDescent="0.2">
      <c r="B117" s="53" t="s">
        <v>69</v>
      </c>
      <c r="D117" s="68">
        <v>16</v>
      </c>
    </row>
    <row r="118" spans="1:9" s="67" customFormat="1" ht="12.75" x14ac:dyDescent="0.2">
      <c r="B118" s="69" t="s">
        <v>80</v>
      </c>
      <c r="C118" s="70"/>
      <c r="D118" s="71">
        <v>2</v>
      </c>
    </row>
    <row r="119" spans="1:9" s="67" customFormat="1" ht="12.75" x14ac:dyDescent="0.2">
      <c r="B119" s="53" t="s">
        <v>81</v>
      </c>
      <c r="D119" s="68">
        <v>4</v>
      </c>
    </row>
    <row r="120" spans="1:9" s="67" customFormat="1" ht="12.75" x14ac:dyDescent="0.2">
      <c r="B120" s="69" t="s">
        <v>82</v>
      </c>
      <c r="C120" s="70"/>
      <c r="D120" s="71">
        <v>1</v>
      </c>
    </row>
    <row r="121" spans="1:9" s="67" customFormat="1" ht="27" customHeight="1" x14ac:dyDescent="0.2">
      <c r="B121" s="89" t="s">
        <v>128</v>
      </c>
      <c r="C121" s="89"/>
      <c r="D121" s="68">
        <v>8</v>
      </c>
    </row>
    <row r="122" spans="1:9" s="67" customFormat="1" ht="28.5" customHeight="1" x14ac:dyDescent="0.2">
      <c r="B122" s="90" t="s">
        <v>83</v>
      </c>
      <c r="C122" s="90"/>
      <c r="D122" s="71">
        <v>8</v>
      </c>
    </row>
    <row r="123" spans="1:9" s="67" customFormat="1" ht="12.75" x14ac:dyDescent="0.2">
      <c r="B123" s="53" t="s">
        <v>84</v>
      </c>
      <c r="D123" s="68">
        <v>3</v>
      </c>
    </row>
    <row r="125" spans="1:9" s="62" customFormat="1" x14ac:dyDescent="0.25">
      <c r="A125" s="61" t="s">
        <v>14</v>
      </c>
      <c r="B125" s="61"/>
    </row>
    <row r="126" spans="1:9" x14ac:dyDescent="0.25">
      <c r="A126" s="5" t="s">
        <v>0</v>
      </c>
      <c r="B126" s="6" t="s">
        <v>15</v>
      </c>
      <c r="C126" s="7" t="s">
        <v>1</v>
      </c>
      <c r="D126" s="8">
        <v>1000</v>
      </c>
      <c r="E126" s="7" t="s">
        <v>2</v>
      </c>
      <c r="F126" s="9" t="s">
        <v>3</v>
      </c>
      <c r="G126" s="38"/>
      <c r="H126" s="1"/>
      <c r="I126" s="4"/>
    </row>
    <row r="127" spans="1:9" x14ac:dyDescent="0.25">
      <c r="A127" s="11">
        <v>14</v>
      </c>
      <c r="B127" s="56" t="s">
        <v>189</v>
      </c>
      <c r="C127" s="1" t="s">
        <v>4</v>
      </c>
      <c r="D127" s="13">
        <v>545</v>
      </c>
      <c r="E127" s="3">
        <v>0</v>
      </c>
      <c r="F127" s="14">
        <f>D130*E127</f>
        <v>0</v>
      </c>
      <c r="G127" s="39"/>
      <c r="H127" s="40"/>
      <c r="I127" s="15">
        <f>F127</f>
        <v>0</v>
      </c>
    </row>
    <row r="128" spans="1:9" x14ac:dyDescent="0.25">
      <c r="A128" s="16"/>
      <c r="B128" s="56" t="s">
        <v>190</v>
      </c>
      <c r="C128" s="1" t="s">
        <v>5</v>
      </c>
      <c r="D128" s="13">
        <v>1907</v>
      </c>
      <c r="E128" s="1" t="s">
        <v>6</v>
      </c>
      <c r="F128" s="17" t="s">
        <v>7</v>
      </c>
      <c r="G128" s="39"/>
      <c r="H128" s="1"/>
      <c r="I128" s="4"/>
    </row>
    <row r="129" spans="1:9" x14ac:dyDescent="0.25">
      <c r="A129" s="16" t="s">
        <v>9</v>
      </c>
      <c r="B129" s="56" t="s">
        <v>180</v>
      </c>
      <c r="C129" s="1"/>
      <c r="D129" s="13"/>
      <c r="E129" s="2">
        <v>21</v>
      </c>
      <c r="F129" s="14">
        <f>F127*(1+E129/100)</f>
        <v>0</v>
      </c>
      <c r="G129" s="39"/>
      <c r="H129" s="1"/>
      <c r="I129" s="4"/>
    </row>
    <row r="130" spans="1:9" x14ac:dyDescent="0.25">
      <c r="A130" s="19" t="s">
        <v>16</v>
      </c>
      <c r="B130" s="20" t="s">
        <v>17</v>
      </c>
      <c r="C130" s="21" t="s">
        <v>8</v>
      </c>
      <c r="D130" s="22">
        <v>1</v>
      </c>
      <c r="E130" s="87"/>
      <c r="F130" s="87"/>
      <c r="G130" s="41"/>
      <c r="H130" s="1"/>
      <c r="I130" s="4"/>
    </row>
    <row r="131" spans="1:9" s="42" customFormat="1" ht="13.5" x14ac:dyDescent="0.25">
      <c r="B131" s="86" t="s">
        <v>182</v>
      </c>
      <c r="C131" s="43"/>
      <c r="D131" s="43"/>
      <c r="E131" s="43"/>
      <c r="F131" s="44"/>
    </row>
    <row r="132" spans="1:9" ht="13.5" customHeight="1" x14ac:dyDescent="0.25">
      <c r="A132" s="45"/>
      <c r="B132" s="46" t="s">
        <v>18</v>
      </c>
      <c r="C132" s="1"/>
      <c r="D132" s="2" t="s">
        <v>19</v>
      </c>
      <c r="E132" s="2"/>
      <c r="F132" s="3"/>
      <c r="G132" s="1"/>
      <c r="H132" s="1"/>
      <c r="I132" s="4"/>
    </row>
    <row r="133" spans="1:9" s="37" customFormat="1" ht="12.75" x14ac:dyDescent="0.2">
      <c r="B133" s="51" t="s">
        <v>20</v>
      </c>
      <c r="C133" s="64"/>
      <c r="D133" s="74">
        <v>8</v>
      </c>
    </row>
    <row r="134" spans="1:9" s="37" customFormat="1" ht="12.75" x14ac:dyDescent="0.2">
      <c r="B134" s="53" t="s">
        <v>21</v>
      </c>
      <c r="C134" s="67"/>
      <c r="D134" s="68">
        <v>16</v>
      </c>
    </row>
    <row r="135" spans="1:9" s="37" customFormat="1" ht="12.75" x14ac:dyDescent="0.2">
      <c r="B135" s="51" t="s">
        <v>22</v>
      </c>
      <c r="C135" s="64"/>
      <c r="D135" s="65">
        <v>16</v>
      </c>
    </row>
    <row r="136" spans="1:9" s="37" customFormat="1" ht="12.75" x14ac:dyDescent="0.2">
      <c r="B136" s="53" t="s">
        <v>23</v>
      </c>
      <c r="C136" s="67"/>
      <c r="D136" s="68">
        <v>16</v>
      </c>
    </row>
    <row r="137" spans="1:9" s="37" customFormat="1" ht="12.75" x14ac:dyDescent="0.2">
      <c r="B137" s="51" t="s">
        <v>24</v>
      </c>
      <c r="C137" s="64"/>
      <c r="D137" s="65">
        <v>1</v>
      </c>
    </row>
    <row r="138" spans="1:9" s="37" customFormat="1" ht="12.75" x14ac:dyDescent="0.2">
      <c r="B138" s="53" t="s">
        <v>25</v>
      </c>
      <c r="C138" s="67"/>
      <c r="D138" s="68">
        <v>1</v>
      </c>
    </row>
    <row r="139" spans="1:9" s="37" customFormat="1" ht="12.75" x14ac:dyDescent="0.2">
      <c r="B139" s="51" t="s">
        <v>26</v>
      </c>
      <c r="C139" s="64"/>
      <c r="D139" s="65">
        <v>8</v>
      </c>
    </row>
    <row r="140" spans="1:9" s="37" customFormat="1" ht="12.75" x14ac:dyDescent="0.2">
      <c r="B140" s="53" t="s">
        <v>27</v>
      </c>
      <c r="C140" s="67"/>
      <c r="D140" s="68">
        <v>16</v>
      </c>
    </row>
    <row r="141" spans="1:9" s="37" customFormat="1" ht="12.75" x14ac:dyDescent="0.2">
      <c r="B141" s="51" t="s">
        <v>28</v>
      </c>
      <c r="C141" s="64"/>
      <c r="D141" s="65">
        <v>16</v>
      </c>
    </row>
    <row r="142" spans="1:9" s="37" customFormat="1" ht="12.75" x14ac:dyDescent="0.2">
      <c r="B142" s="53" t="s">
        <v>29</v>
      </c>
      <c r="C142" s="67"/>
      <c r="D142" s="68">
        <v>8</v>
      </c>
    </row>
    <row r="143" spans="1:9" s="37" customFormat="1" ht="12.75" x14ac:dyDescent="0.2">
      <c r="B143" s="51" t="s">
        <v>30</v>
      </c>
      <c r="C143" s="64"/>
      <c r="D143" s="65">
        <v>16</v>
      </c>
    </row>
    <row r="144" spans="1:9" s="37" customFormat="1" ht="12.75" x14ac:dyDescent="0.2">
      <c r="B144" s="53" t="s">
        <v>31</v>
      </c>
      <c r="C144" s="67"/>
      <c r="D144" s="68">
        <v>16</v>
      </c>
    </row>
    <row r="145" spans="2:4" s="37" customFormat="1" ht="12.75" x14ac:dyDescent="0.2">
      <c r="B145" s="51" t="s">
        <v>32</v>
      </c>
      <c r="C145" s="64"/>
      <c r="D145" s="65">
        <v>16</v>
      </c>
    </row>
    <row r="146" spans="2:4" s="37" customFormat="1" ht="12.75" x14ac:dyDescent="0.2">
      <c r="B146" s="53" t="s">
        <v>33</v>
      </c>
      <c r="C146" s="67"/>
      <c r="D146" s="68">
        <v>16</v>
      </c>
    </row>
    <row r="147" spans="2:4" s="37" customFormat="1" ht="12.75" x14ac:dyDescent="0.2">
      <c r="B147" s="51" t="s">
        <v>34</v>
      </c>
      <c r="C147" s="64"/>
      <c r="D147" s="65">
        <v>8</v>
      </c>
    </row>
    <row r="148" spans="2:4" s="37" customFormat="1" ht="12.75" x14ac:dyDescent="0.2">
      <c r="B148" s="53" t="s">
        <v>35</v>
      </c>
      <c r="C148" s="67"/>
      <c r="D148" s="68">
        <v>16</v>
      </c>
    </row>
    <row r="149" spans="2:4" s="37" customFormat="1" ht="12.75" x14ac:dyDescent="0.2">
      <c r="B149" s="51" t="s">
        <v>36</v>
      </c>
      <c r="C149" s="64"/>
      <c r="D149" s="65">
        <v>16</v>
      </c>
    </row>
    <row r="150" spans="2:4" s="37" customFormat="1" ht="12.75" x14ac:dyDescent="0.2">
      <c r="B150" s="53" t="s">
        <v>37</v>
      </c>
      <c r="C150" s="67"/>
      <c r="D150" s="68">
        <v>4</v>
      </c>
    </row>
    <row r="151" spans="2:4" s="37" customFormat="1" ht="12.75" x14ac:dyDescent="0.2">
      <c r="B151" s="51" t="s">
        <v>38</v>
      </c>
      <c r="C151" s="64"/>
      <c r="D151" s="65">
        <v>1</v>
      </c>
    </row>
    <row r="152" spans="2:4" s="37" customFormat="1" ht="12.75" x14ac:dyDescent="0.2">
      <c r="B152" s="53" t="s">
        <v>39</v>
      </c>
      <c r="C152" s="67"/>
      <c r="D152" s="68">
        <v>1</v>
      </c>
    </row>
    <row r="153" spans="2:4" s="37" customFormat="1" ht="12.75" x14ac:dyDescent="0.2">
      <c r="B153" s="51" t="s">
        <v>40</v>
      </c>
      <c r="C153" s="64"/>
      <c r="D153" s="65">
        <v>1</v>
      </c>
    </row>
    <row r="154" spans="2:4" s="37" customFormat="1" ht="12.75" x14ac:dyDescent="0.2">
      <c r="B154" s="53" t="s">
        <v>41</v>
      </c>
      <c r="C154" s="67"/>
      <c r="D154" s="68">
        <v>1</v>
      </c>
    </row>
    <row r="155" spans="2:4" s="37" customFormat="1" ht="12.75" x14ac:dyDescent="0.2">
      <c r="B155" s="51" t="s">
        <v>42</v>
      </c>
      <c r="C155" s="64"/>
      <c r="D155" s="65">
        <v>1</v>
      </c>
    </row>
    <row r="156" spans="2:4" s="37" customFormat="1" ht="12.75" x14ac:dyDescent="0.2">
      <c r="B156" s="53" t="s">
        <v>43</v>
      </c>
      <c r="C156" s="67"/>
      <c r="D156" s="68">
        <v>8</v>
      </c>
    </row>
    <row r="157" spans="2:4" s="37" customFormat="1" ht="12.75" x14ac:dyDescent="0.2">
      <c r="B157" s="51" t="s">
        <v>44</v>
      </c>
      <c r="C157" s="64"/>
      <c r="D157" s="65">
        <v>8</v>
      </c>
    </row>
    <row r="158" spans="2:4" s="37" customFormat="1" ht="12.75" x14ac:dyDescent="0.2">
      <c r="B158" s="53" t="s">
        <v>45</v>
      </c>
      <c r="C158" s="67"/>
      <c r="D158" s="68">
        <v>16</v>
      </c>
    </row>
    <row r="159" spans="2:4" s="37" customFormat="1" ht="12.75" x14ac:dyDescent="0.2">
      <c r="B159" s="51" t="s">
        <v>46</v>
      </c>
      <c r="C159" s="64"/>
      <c r="D159" s="65">
        <v>16</v>
      </c>
    </row>
    <row r="160" spans="2:4" s="37" customFormat="1" ht="12.75" x14ac:dyDescent="0.2">
      <c r="B160" s="53" t="s">
        <v>47</v>
      </c>
      <c r="C160" s="67"/>
      <c r="D160" s="68">
        <v>3</v>
      </c>
    </row>
    <row r="162" spans="1:9" s="62" customFormat="1" x14ac:dyDescent="0.25">
      <c r="A162" s="61" t="s">
        <v>129</v>
      </c>
      <c r="B162" s="61"/>
    </row>
    <row r="163" spans="1:9" s="42" customFormat="1" ht="13.5" x14ac:dyDescent="0.25">
      <c r="A163" s="5" t="s">
        <v>0</v>
      </c>
      <c r="B163" s="6" t="s">
        <v>130</v>
      </c>
      <c r="C163" s="7" t="s">
        <v>1</v>
      </c>
      <c r="D163" s="8">
        <v>1000</v>
      </c>
      <c r="E163" s="7" t="s">
        <v>2</v>
      </c>
      <c r="F163" s="9" t="s">
        <v>3</v>
      </c>
      <c r="G163" s="38"/>
      <c r="H163" s="1"/>
      <c r="I163" s="4"/>
    </row>
    <row r="164" spans="1:9" x14ac:dyDescent="0.25">
      <c r="A164" s="11">
        <v>15</v>
      </c>
      <c r="B164" s="12" t="s">
        <v>131</v>
      </c>
      <c r="C164" s="1" t="s">
        <v>4</v>
      </c>
      <c r="D164" s="13">
        <v>545</v>
      </c>
      <c r="E164" s="3">
        <v>0</v>
      </c>
      <c r="F164" s="14">
        <f>D166*E164</f>
        <v>0</v>
      </c>
      <c r="G164" s="39"/>
      <c r="H164" s="1"/>
      <c r="I164" s="15">
        <f>F164</f>
        <v>0</v>
      </c>
    </row>
    <row r="165" spans="1:9" x14ac:dyDescent="0.25">
      <c r="A165" s="16" t="s">
        <v>9</v>
      </c>
      <c r="B165" s="12" t="s">
        <v>132</v>
      </c>
      <c r="C165" s="1" t="s">
        <v>5</v>
      </c>
      <c r="D165" s="13">
        <v>1907</v>
      </c>
      <c r="E165" s="1" t="s">
        <v>6</v>
      </c>
      <c r="F165" s="17" t="s">
        <v>7</v>
      </c>
      <c r="G165" s="39"/>
      <c r="H165" s="1"/>
      <c r="I165" s="4"/>
    </row>
    <row r="166" spans="1:9" x14ac:dyDescent="0.25">
      <c r="A166" s="19">
        <v>1603010</v>
      </c>
      <c r="B166" s="20"/>
      <c r="C166" s="21" t="s">
        <v>8</v>
      </c>
      <c r="D166" s="22">
        <v>2</v>
      </c>
      <c r="E166" s="23">
        <v>21</v>
      </c>
      <c r="F166" s="24">
        <f>F164*(1+E166/100)</f>
        <v>0</v>
      </c>
      <c r="G166" s="41"/>
      <c r="H166" s="1"/>
      <c r="I166" s="4"/>
    </row>
    <row r="168" spans="1:9" s="62" customFormat="1" x14ac:dyDescent="0.25">
      <c r="A168" s="61" t="s">
        <v>133</v>
      </c>
      <c r="B168" s="61"/>
    </row>
    <row r="169" spans="1:9" s="42" customFormat="1" ht="12.75" x14ac:dyDescent="0.2"/>
    <row r="170" spans="1:9" s="42" customFormat="1" ht="12.75" x14ac:dyDescent="0.2">
      <c r="A170" s="42" t="s">
        <v>134</v>
      </c>
    </row>
    <row r="171" spans="1:9" x14ac:dyDescent="0.25">
      <c r="A171" s="5" t="s">
        <v>0</v>
      </c>
      <c r="B171" s="6"/>
      <c r="C171" s="7" t="s">
        <v>1</v>
      </c>
      <c r="D171" s="8"/>
      <c r="E171" s="7" t="s">
        <v>2</v>
      </c>
      <c r="F171" s="9" t="s">
        <v>3</v>
      </c>
      <c r="G171" s="38"/>
      <c r="H171" s="1"/>
      <c r="I171" s="4"/>
    </row>
    <row r="172" spans="1:9" x14ac:dyDescent="0.25">
      <c r="A172" s="11">
        <v>16</v>
      </c>
      <c r="B172" s="12" t="s">
        <v>168</v>
      </c>
      <c r="C172" s="1" t="s">
        <v>4</v>
      </c>
      <c r="D172" s="13"/>
      <c r="E172" s="3">
        <v>0</v>
      </c>
      <c r="F172" s="14">
        <f>D174*E172</f>
        <v>0</v>
      </c>
      <c r="G172" s="39"/>
      <c r="H172" s="1"/>
      <c r="I172" s="15">
        <f>F172</f>
        <v>0</v>
      </c>
    </row>
    <row r="173" spans="1:9" x14ac:dyDescent="0.25">
      <c r="A173" s="16" t="s">
        <v>9</v>
      </c>
      <c r="B173" s="12" t="s">
        <v>155</v>
      </c>
      <c r="C173" s="1" t="s">
        <v>5</v>
      </c>
      <c r="D173" s="13"/>
      <c r="E173" s="1" t="s">
        <v>6</v>
      </c>
      <c r="F173" s="17" t="s">
        <v>7</v>
      </c>
      <c r="G173" s="39"/>
      <c r="H173" s="1"/>
      <c r="I173" s="4"/>
    </row>
    <row r="174" spans="1:9" x14ac:dyDescent="0.25">
      <c r="A174" s="19" t="s">
        <v>156</v>
      </c>
      <c r="B174" s="20"/>
      <c r="C174" s="21" t="s">
        <v>8</v>
      </c>
      <c r="D174" s="22">
        <v>8</v>
      </c>
      <c r="E174" s="23">
        <v>21</v>
      </c>
      <c r="F174" s="24">
        <f>F172*(1+E174/100)</f>
        <v>0</v>
      </c>
      <c r="G174" s="41"/>
      <c r="H174" s="1"/>
      <c r="I174" s="4"/>
    </row>
    <row r="175" spans="1:9" x14ac:dyDescent="0.25">
      <c r="A175" s="75" t="s">
        <v>157</v>
      </c>
      <c r="B175" s="42"/>
      <c r="C175" s="1"/>
      <c r="D175" s="2"/>
      <c r="E175" s="2"/>
      <c r="F175" s="3"/>
      <c r="G175" s="1"/>
      <c r="H175" s="1"/>
      <c r="I175" s="4"/>
    </row>
    <row r="176" spans="1:9" x14ac:dyDescent="0.25">
      <c r="A176" s="75"/>
      <c r="B176" s="42"/>
      <c r="C176" s="1"/>
      <c r="D176" s="2"/>
      <c r="E176" s="2"/>
      <c r="F176" s="3"/>
      <c r="G176" s="1"/>
      <c r="H176" s="1"/>
      <c r="I176" s="4"/>
    </row>
    <row r="177" spans="1:9" s="42" customFormat="1" ht="12.75" x14ac:dyDescent="0.2">
      <c r="A177" s="42" t="s">
        <v>188</v>
      </c>
    </row>
    <row r="178" spans="1:9" x14ac:dyDescent="0.25">
      <c r="A178" s="5" t="s">
        <v>0</v>
      </c>
      <c r="B178" s="79"/>
      <c r="C178" s="7" t="s">
        <v>1</v>
      </c>
      <c r="D178" s="8"/>
      <c r="E178" s="7" t="s">
        <v>2</v>
      </c>
      <c r="F178" s="9" t="s">
        <v>3</v>
      </c>
      <c r="G178" s="38"/>
      <c r="H178" s="1"/>
      <c r="I178" s="4"/>
    </row>
    <row r="179" spans="1:9" x14ac:dyDescent="0.25">
      <c r="A179" s="11" t="s">
        <v>183</v>
      </c>
      <c r="B179" s="80" t="s">
        <v>169</v>
      </c>
      <c r="C179" s="1" t="s">
        <v>4</v>
      </c>
      <c r="D179" s="13"/>
      <c r="E179" s="3">
        <v>0</v>
      </c>
      <c r="F179" s="14">
        <f>D181*E179</f>
        <v>0</v>
      </c>
      <c r="G179" s="39"/>
      <c r="H179" s="1"/>
      <c r="I179" s="15">
        <f>F179</f>
        <v>0</v>
      </c>
    </row>
    <row r="180" spans="1:9" x14ac:dyDescent="0.25">
      <c r="A180" s="16" t="s">
        <v>9</v>
      </c>
      <c r="B180" s="80" t="s">
        <v>185</v>
      </c>
      <c r="C180" s="1" t="s">
        <v>5</v>
      </c>
      <c r="D180" s="13"/>
      <c r="E180" s="1" t="s">
        <v>6</v>
      </c>
      <c r="F180" s="17" t="s">
        <v>7</v>
      </c>
      <c r="G180" s="39"/>
      <c r="H180" s="1"/>
      <c r="I180" s="4"/>
    </row>
    <row r="181" spans="1:9" x14ac:dyDescent="0.25">
      <c r="A181" s="19" t="s">
        <v>135</v>
      </c>
      <c r="B181" s="81"/>
      <c r="C181" s="21" t="s">
        <v>8</v>
      </c>
      <c r="D181" s="22">
        <v>8</v>
      </c>
      <c r="E181" s="23">
        <v>21</v>
      </c>
      <c r="F181" s="24">
        <f>F179*(1+E181/100)</f>
        <v>0</v>
      </c>
      <c r="G181" s="41"/>
      <c r="H181" s="1"/>
      <c r="I181" s="4"/>
    </row>
    <row r="182" spans="1:9" s="42" customFormat="1" ht="12.75" x14ac:dyDescent="0.2"/>
    <row r="183" spans="1:9" x14ac:dyDescent="0.25">
      <c r="A183" s="5" t="s">
        <v>0</v>
      </c>
      <c r="B183" s="6"/>
      <c r="C183" s="7" t="s">
        <v>1</v>
      </c>
      <c r="D183" s="8"/>
      <c r="E183" s="7" t="s">
        <v>2</v>
      </c>
      <c r="F183" s="9" t="s">
        <v>3</v>
      </c>
      <c r="G183" s="38"/>
      <c r="H183" s="1"/>
      <c r="I183" s="4"/>
    </row>
    <row r="184" spans="1:9" x14ac:dyDescent="0.25">
      <c r="A184" s="11" t="s">
        <v>184</v>
      </c>
      <c r="B184" s="12" t="s">
        <v>186</v>
      </c>
      <c r="C184" s="1" t="s">
        <v>4</v>
      </c>
      <c r="D184" s="13"/>
      <c r="E184" s="3">
        <v>0</v>
      </c>
      <c r="F184" s="14">
        <f>D186*E184</f>
        <v>0</v>
      </c>
      <c r="G184" s="39"/>
      <c r="H184" s="1"/>
      <c r="I184" s="15">
        <f>F184</f>
        <v>0</v>
      </c>
    </row>
    <row r="185" spans="1:9" x14ac:dyDescent="0.25">
      <c r="A185" s="16" t="s">
        <v>9</v>
      </c>
      <c r="B185" s="12" t="s">
        <v>187</v>
      </c>
      <c r="C185" s="1" t="s">
        <v>5</v>
      </c>
      <c r="D185" s="13"/>
      <c r="E185" s="1" t="s">
        <v>6</v>
      </c>
      <c r="F185" s="17" t="s">
        <v>7</v>
      </c>
      <c r="G185" s="39"/>
      <c r="H185" s="1"/>
      <c r="I185" s="4"/>
    </row>
    <row r="186" spans="1:9" x14ac:dyDescent="0.25">
      <c r="A186" s="19" t="s">
        <v>136</v>
      </c>
      <c r="B186" s="20"/>
      <c r="C186" s="21" t="s">
        <v>8</v>
      </c>
      <c r="D186" s="22">
        <v>1</v>
      </c>
      <c r="E186" s="23">
        <v>21</v>
      </c>
      <c r="F186" s="24">
        <f>F184*(1+E186/100)</f>
        <v>0</v>
      </c>
      <c r="G186" s="41"/>
      <c r="H186" s="1"/>
      <c r="I186" s="4"/>
    </row>
    <row r="187" spans="1:9" s="42" customFormat="1" ht="12.75" x14ac:dyDescent="0.2"/>
    <row r="188" spans="1:9" s="42" customFormat="1" ht="12.75" x14ac:dyDescent="0.2">
      <c r="A188" s="76" t="s">
        <v>137</v>
      </c>
      <c r="B188" s="37" t="s">
        <v>138</v>
      </c>
    </row>
    <row r="189" spans="1:9" s="42" customFormat="1" ht="12.75" x14ac:dyDescent="0.2">
      <c r="B189" s="37" t="s">
        <v>139</v>
      </c>
    </row>
    <row r="190" spans="1:9" s="42" customFormat="1" ht="12.75" x14ac:dyDescent="0.2">
      <c r="B190" s="37"/>
    </row>
    <row r="191" spans="1:9" s="62" customFormat="1" x14ac:dyDescent="0.25">
      <c r="A191" s="61" t="s">
        <v>178</v>
      </c>
      <c r="B191" s="61"/>
    </row>
    <row r="192" spans="1:9" x14ac:dyDescent="0.25">
      <c r="A192" s="10" t="s">
        <v>0</v>
      </c>
      <c r="B192" s="83" t="s">
        <v>172</v>
      </c>
      <c r="C192" s="7"/>
      <c r="D192" s="8"/>
      <c r="E192" s="7" t="s">
        <v>2</v>
      </c>
      <c r="F192" s="9" t="s">
        <v>3</v>
      </c>
      <c r="G192" s="38"/>
      <c r="H192" s="1"/>
      <c r="I192" s="4"/>
    </row>
    <row r="193" spans="1:10" x14ac:dyDescent="0.25">
      <c r="A193" s="11">
        <v>17</v>
      </c>
      <c r="B193" s="63" t="s">
        <v>171</v>
      </c>
      <c r="C193" s="1"/>
      <c r="D193" s="13"/>
      <c r="E193" s="3">
        <v>0</v>
      </c>
      <c r="F193" s="14">
        <f>D198*E193</f>
        <v>0</v>
      </c>
      <c r="G193" s="39"/>
      <c r="H193" s="1"/>
      <c r="I193" s="15">
        <f>F193</f>
        <v>0</v>
      </c>
      <c r="J193" s="48"/>
    </row>
    <row r="194" spans="1:10" x14ac:dyDescent="0.25">
      <c r="A194" s="18" t="s">
        <v>9</v>
      </c>
      <c r="B194" s="63" t="s">
        <v>177</v>
      </c>
      <c r="C194" s="1"/>
      <c r="D194" s="13"/>
      <c r="E194" s="1" t="s">
        <v>6</v>
      </c>
      <c r="F194" s="17" t="s">
        <v>7</v>
      </c>
      <c r="G194" s="39"/>
      <c r="H194" s="1"/>
      <c r="I194" s="4"/>
    </row>
    <row r="195" spans="1:10" x14ac:dyDescent="0.25">
      <c r="A195" s="18"/>
      <c r="B195" s="63" t="s">
        <v>173</v>
      </c>
      <c r="C195" s="1"/>
      <c r="D195" s="13"/>
      <c r="E195" s="2">
        <v>21</v>
      </c>
      <c r="F195" s="14">
        <f>F193*(1+E195/100)</f>
        <v>0</v>
      </c>
      <c r="G195" s="39"/>
      <c r="H195" s="1"/>
      <c r="I195" s="4"/>
    </row>
    <row r="196" spans="1:10" x14ac:dyDescent="0.25">
      <c r="A196" s="18"/>
      <c r="B196" s="63" t="s">
        <v>174</v>
      </c>
      <c r="C196" s="1"/>
      <c r="D196" s="13"/>
      <c r="E196" s="2"/>
      <c r="F196" s="14"/>
      <c r="G196" s="85" t="s">
        <v>170</v>
      </c>
      <c r="H196" s="1"/>
      <c r="I196" s="4"/>
    </row>
    <row r="197" spans="1:10" x14ac:dyDescent="0.25">
      <c r="A197" s="18"/>
      <c r="B197" s="63" t="s">
        <v>175</v>
      </c>
      <c r="C197" s="1"/>
      <c r="D197" s="13"/>
      <c r="E197" s="2"/>
      <c r="F197" s="14"/>
      <c r="G197" s="39"/>
      <c r="H197" s="1"/>
      <c r="I197" s="4"/>
    </row>
    <row r="198" spans="1:10" x14ac:dyDescent="0.25">
      <c r="A198" s="78"/>
      <c r="B198" s="84" t="s">
        <v>176</v>
      </c>
      <c r="C198" s="21" t="s">
        <v>8</v>
      </c>
      <c r="D198" s="22">
        <v>1</v>
      </c>
      <c r="E198" s="25"/>
      <c r="F198" s="24"/>
      <c r="G198" s="82"/>
      <c r="H198" s="1"/>
      <c r="I198" s="4"/>
    </row>
    <row r="199" spans="1:10" x14ac:dyDescent="0.25">
      <c r="A199" s="1"/>
      <c r="B199" s="75"/>
      <c r="C199" s="1"/>
      <c r="D199" s="2"/>
      <c r="E199" s="2"/>
      <c r="F199" s="3"/>
      <c r="G199" s="1"/>
      <c r="H199" s="1"/>
      <c r="I199" s="4"/>
    </row>
    <row r="201" spans="1:10" s="32" customFormat="1" ht="20.100000000000001" customHeight="1" x14ac:dyDescent="0.25">
      <c r="A201" s="33" t="s">
        <v>140</v>
      </c>
      <c r="B201" s="34"/>
      <c r="C201" s="34"/>
      <c r="D201" s="34"/>
      <c r="E201" s="34"/>
      <c r="F201" s="34"/>
      <c r="G201" s="34"/>
    </row>
    <row r="203" spans="1:10" s="62" customFormat="1" x14ac:dyDescent="0.25">
      <c r="A203" s="61" t="s">
        <v>141</v>
      </c>
      <c r="B203" s="61"/>
    </row>
    <row r="204" spans="1:10" s="42" customFormat="1" ht="13.5" x14ac:dyDescent="0.25">
      <c r="A204" s="5" t="s">
        <v>0</v>
      </c>
      <c r="B204" s="6"/>
      <c r="C204" s="7" t="s">
        <v>1</v>
      </c>
      <c r="D204" s="8">
        <v>1000</v>
      </c>
      <c r="E204" s="7" t="s">
        <v>2</v>
      </c>
      <c r="F204" s="9" t="s">
        <v>3</v>
      </c>
      <c r="G204" s="38"/>
      <c r="H204" s="1"/>
      <c r="I204" s="4"/>
    </row>
    <row r="205" spans="1:10" x14ac:dyDescent="0.25">
      <c r="A205" s="11">
        <v>1</v>
      </c>
      <c r="B205" s="12" t="s">
        <v>142</v>
      </c>
      <c r="C205" s="1" t="s">
        <v>4</v>
      </c>
      <c r="D205" s="13">
        <v>525</v>
      </c>
      <c r="E205" s="3">
        <v>0</v>
      </c>
      <c r="F205" s="14">
        <f>D207*E205</f>
        <v>0</v>
      </c>
      <c r="G205" s="39"/>
      <c r="H205" s="1"/>
      <c r="I205" s="15">
        <f>F205</f>
        <v>0</v>
      </c>
    </row>
    <row r="206" spans="1:10" x14ac:dyDescent="0.25">
      <c r="A206" s="16" t="s">
        <v>9</v>
      </c>
      <c r="B206" s="12" t="s">
        <v>132</v>
      </c>
      <c r="C206" s="1" t="s">
        <v>5</v>
      </c>
      <c r="D206" s="13">
        <v>1907</v>
      </c>
      <c r="E206" s="1" t="s">
        <v>6</v>
      </c>
      <c r="F206" s="17" t="s">
        <v>7</v>
      </c>
      <c r="G206" s="39"/>
      <c r="H206" s="1"/>
      <c r="I206" s="4"/>
    </row>
    <row r="207" spans="1:10" x14ac:dyDescent="0.25">
      <c r="A207" s="19">
        <v>1603002</v>
      </c>
      <c r="B207" s="20"/>
      <c r="C207" s="21" t="s">
        <v>8</v>
      </c>
      <c r="D207" s="22">
        <v>2</v>
      </c>
      <c r="E207" s="23">
        <v>21</v>
      </c>
      <c r="F207" s="24">
        <f>F205*(1+E207/100)</f>
        <v>0</v>
      </c>
      <c r="G207" s="41"/>
      <c r="H207" s="1"/>
      <c r="I207" s="4"/>
    </row>
    <row r="209" spans="1:10" s="42" customFormat="1" ht="13.5" x14ac:dyDescent="0.25">
      <c r="A209" s="5" t="s">
        <v>0</v>
      </c>
      <c r="B209" s="6"/>
      <c r="C209" s="7" t="s">
        <v>1</v>
      </c>
      <c r="D209" s="8">
        <v>1000</v>
      </c>
      <c r="E209" s="7" t="s">
        <v>2</v>
      </c>
      <c r="F209" s="9" t="s">
        <v>3</v>
      </c>
      <c r="G209" s="38"/>
      <c r="H209" s="1"/>
      <c r="I209" s="4"/>
    </row>
    <row r="210" spans="1:10" s="42" customFormat="1" ht="13.5" x14ac:dyDescent="0.25">
      <c r="A210" s="11">
        <v>2</v>
      </c>
      <c r="B210" s="12" t="s">
        <v>142</v>
      </c>
      <c r="C210" s="1" t="s">
        <v>4</v>
      </c>
      <c r="D210" s="13">
        <v>525</v>
      </c>
      <c r="E210" s="3">
        <v>0</v>
      </c>
      <c r="F210" s="14">
        <f>D212*E210</f>
        <v>0</v>
      </c>
      <c r="G210" s="39"/>
      <c r="H210" s="1"/>
      <c r="I210" s="15">
        <f>F210</f>
        <v>0</v>
      </c>
    </row>
    <row r="211" spans="1:10" s="42" customFormat="1" ht="13.5" x14ac:dyDescent="0.25">
      <c r="A211" s="16" t="s">
        <v>9</v>
      </c>
      <c r="B211" s="12" t="s">
        <v>144</v>
      </c>
      <c r="C211" s="1" t="s">
        <v>5</v>
      </c>
      <c r="D211" s="13">
        <v>1907</v>
      </c>
      <c r="E211" s="1" t="s">
        <v>6</v>
      </c>
      <c r="F211" s="17" t="s">
        <v>7</v>
      </c>
      <c r="G211" s="39"/>
      <c r="H211" s="1"/>
      <c r="I211" s="4"/>
    </row>
    <row r="212" spans="1:10" s="42" customFormat="1" ht="13.5" x14ac:dyDescent="0.25">
      <c r="A212" s="19">
        <v>1603007</v>
      </c>
      <c r="B212" s="20" t="s">
        <v>145</v>
      </c>
      <c r="C212" s="21" t="s">
        <v>8</v>
      </c>
      <c r="D212" s="22">
        <v>2</v>
      </c>
      <c r="E212" s="23">
        <v>21</v>
      </c>
      <c r="F212" s="24">
        <f>F210*(1+E212/100)</f>
        <v>0</v>
      </c>
      <c r="G212" s="41"/>
      <c r="H212" s="1"/>
      <c r="I212" s="4"/>
    </row>
    <row r="213" spans="1:10" x14ac:dyDescent="0.25">
      <c r="A213" s="45"/>
      <c r="B213" s="50"/>
      <c r="C213" s="1"/>
      <c r="D213" s="2"/>
      <c r="E213" s="2"/>
      <c r="F213" s="3"/>
      <c r="G213" s="1"/>
      <c r="H213" s="1"/>
      <c r="I213" s="4"/>
    </row>
    <row r="214" spans="1:10" s="42" customFormat="1" ht="13.5" x14ac:dyDescent="0.25">
      <c r="A214" s="5" t="s">
        <v>0</v>
      </c>
      <c r="B214" s="6"/>
      <c r="C214" s="7" t="s">
        <v>1</v>
      </c>
      <c r="D214" s="8">
        <v>1000</v>
      </c>
      <c r="E214" s="7" t="s">
        <v>2</v>
      </c>
      <c r="F214" s="9" t="s">
        <v>3</v>
      </c>
      <c r="G214" s="38"/>
      <c r="H214" s="1"/>
      <c r="I214" s="4"/>
    </row>
    <row r="215" spans="1:10" x14ac:dyDescent="0.25">
      <c r="A215" s="11">
        <v>3</v>
      </c>
      <c r="B215" s="12" t="s">
        <v>142</v>
      </c>
      <c r="C215" s="1" t="s">
        <v>4</v>
      </c>
      <c r="D215" s="13">
        <v>525</v>
      </c>
      <c r="E215" s="3">
        <v>0</v>
      </c>
      <c r="F215" s="14">
        <f>D217*E215</f>
        <v>0</v>
      </c>
      <c r="G215" s="39"/>
      <c r="H215" s="1"/>
      <c r="I215" s="15">
        <f>F215</f>
        <v>0</v>
      </c>
    </row>
    <row r="216" spans="1:10" x14ac:dyDescent="0.25">
      <c r="A216" s="16" t="s">
        <v>9</v>
      </c>
      <c r="B216" s="12" t="s">
        <v>143</v>
      </c>
      <c r="C216" s="1" t="s">
        <v>5</v>
      </c>
      <c r="D216" s="13">
        <v>1907</v>
      </c>
      <c r="E216" s="1" t="s">
        <v>6</v>
      </c>
      <c r="F216" s="17" t="s">
        <v>7</v>
      </c>
      <c r="G216" s="39"/>
      <c r="H216" s="1"/>
      <c r="I216" s="4"/>
    </row>
    <row r="217" spans="1:10" x14ac:dyDescent="0.25">
      <c r="A217" s="19">
        <v>1603005</v>
      </c>
      <c r="B217" s="20"/>
      <c r="C217" s="21" t="s">
        <v>8</v>
      </c>
      <c r="D217" s="22">
        <v>2</v>
      </c>
      <c r="E217" s="23">
        <v>21</v>
      </c>
      <c r="F217" s="24">
        <f>F215*(1+E217/100)</f>
        <v>0</v>
      </c>
      <c r="G217" s="41"/>
      <c r="H217" s="1"/>
      <c r="I217" s="4"/>
    </row>
    <row r="218" spans="1:10" x14ac:dyDescent="0.25">
      <c r="A218" s="45"/>
      <c r="B218" s="50"/>
      <c r="C218" s="1"/>
      <c r="D218" s="2"/>
      <c r="E218" s="2"/>
      <c r="F218" s="3"/>
      <c r="G218" s="1"/>
      <c r="H218" s="1"/>
      <c r="I218" s="4"/>
    </row>
    <row r="219" spans="1:10" x14ac:dyDescent="0.25">
      <c r="A219" s="5" t="s">
        <v>0</v>
      </c>
      <c r="B219" s="6" t="s">
        <v>114</v>
      </c>
      <c r="C219" s="7" t="s">
        <v>1</v>
      </c>
      <c r="D219" s="8"/>
      <c r="E219" s="7" t="s">
        <v>2</v>
      </c>
      <c r="F219" s="9" t="s">
        <v>3</v>
      </c>
      <c r="G219" s="38"/>
      <c r="H219" s="1"/>
      <c r="I219" s="4"/>
      <c r="J219" s="4"/>
    </row>
    <row r="220" spans="1:10" x14ac:dyDescent="0.25">
      <c r="A220" s="11">
        <v>4</v>
      </c>
      <c r="B220" s="12" t="s">
        <v>115</v>
      </c>
      <c r="C220" s="1" t="s">
        <v>4</v>
      </c>
      <c r="D220" s="13"/>
      <c r="E220" s="3">
        <v>0</v>
      </c>
      <c r="F220" s="14">
        <f>D222*E220</f>
        <v>0</v>
      </c>
      <c r="G220" s="39"/>
      <c r="H220" s="1"/>
      <c r="I220" s="15">
        <f>F220</f>
        <v>0</v>
      </c>
      <c r="J220" s="15"/>
    </row>
    <row r="221" spans="1:10" x14ac:dyDescent="0.25">
      <c r="A221" s="16" t="s">
        <v>9</v>
      </c>
      <c r="B221" s="12" t="s">
        <v>116</v>
      </c>
      <c r="C221" s="1" t="s">
        <v>5</v>
      </c>
      <c r="D221" s="13"/>
      <c r="E221" s="1" t="s">
        <v>6</v>
      </c>
      <c r="F221" s="17" t="s">
        <v>7</v>
      </c>
      <c r="G221" s="39"/>
      <c r="H221" s="1"/>
      <c r="I221" s="4"/>
      <c r="J221" s="4"/>
    </row>
    <row r="222" spans="1:10" x14ac:dyDescent="0.25">
      <c r="A222" s="19" t="s">
        <v>117</v>
      </c>
      <c r="B222" s="20" t="s">
        <v>118</v>
      </c>
      <c r="C222" s="21" t="s">
        <v>8</v>
      </c>
      <c r="D222" s="22">
        <v>1</v>
      </c>
      <c r="E222" s="23">
        <v>21</v>
      </c>
      <c r="F222" s="24">
        <f>F220*(1+E222/100)</f>
        <v>0</v>
      </c>
      <c r="G222" s="41"/>
      <c r="H222" s="1"/>
      <c r="I222" s="4"/>
      <c r="J222" s="4"/>
    </row>
    <row r="223" spans="1:10" s="42" customFormat="1" ht="12.75" x14ac:dyDescent="0.2">
      <c r="B223" s="42" t="s">
        <v>119</v>
      </c>
    </row>
    <row r="224" spans="1:10" x14ac:dyDescent="0.25">
      <c r="A224" s="45"/>
      <c r="B224" s="50"/>
      <c r="C224" s="1"/>
      <c r="D224" s="2"/>
      <c r="E224" s="2"/>
      <c r="F224" s="3"/>
      <c r="G224" s="1"/>
      <c r="H224" s="1"/>
      <c r="I224" s="4"/>
    </row>
    <row r="226" spans="2:8" x14ac:dyDescent="0.25">
      <c r="B226" s="26" t="s">
        <v>10</v>
      </c>
      <c r="C226" s="92">
        <f>SUM(I4:I225)</f>
        <v>0</v>
      </c>
      <c r="D226" s="92"/>
      <c r="E226" s="92"/>
      <c r="F226" s="26"/>
      <c r="G226" s="26"/>
      <c r="H226" s="26"/>
    </row>
    <row r="227" spans="2:8" hidden="1" x14ac:dyDescent="0.25">
      <c r="B227" s="26" t="s">
        <v>85</v>
      </c>
      <c r="C227" s="36"/>
      <c r="D227" s="92">
        <f>-(C226/100)*0</f>
        <v>0</v>
      </c>
      <c r="E227" s="92"/>
      <c r="F227" s="26"/>
      <c r="G227" s="26"/>
      <c r="H227" s="26"/>
    </row>
    <row r="228" spans="2:8" ht="15.75" thickBot="1" x14ac:dyDescent="0.3">
      <c r="B228" s="27" t="s">
        <v>146</v>
      </c>
      <c r="C228" s="93">
        <v>0</v>
      </c>
      <c r="D228" s="93"/>
      <c r="E228" s="93"/>
      <c r="F228" s="26"/>
      <c r="G228" s="26"/>
      <c r="H228" s="26"/>
    </row>
    <row r="229" spans="2:8" ht="18.75" x14ac:dyDescent="0.3">
      <c r="B229" s="28" t="s">
        <v>11</v>
      </c>
      <c r="C229" s="91">
        <f>SUM(C226:E228)</f>
        <v>0</v>
      </c>
      <c r="D229" s="91"/>
      <c r="E229" s="91"/>
      <c r="F229" s="29"/>
      <c r="G229" s="29"/>
      <c r="H229" s="29"/>
    </row>
    <row r="230" spans="2:8" ht="18.75" x14ac:dyDescent="0.3">
      <c r="B230" s="28" t="s">
        <v>13</v>
      </c>
      <c r="C230" s="91">
        <f>C229/100*21</f>
        <v>0</v>
      </c>
      <c r="D230" s="91"/>
      <c r="E230" s="91"/>
      <c r="F230" s="29"/>
      <c r="G230" s="29"/>
      <c r="H230" s="29"/>
    </row>
    <row r="231" spans="2:8" ht="18.75" x14ac:dyDescent="0.3">
      <c r="B231" s="28" t="s">
        <v>12</v>
      </c>
      <c r="C231" s="91">
        <f>C229+C230</f>
        <v>0</v>
      </c>
      <c r="D231" s="91"/>
      <c r="E231" s="91"/>
      <c r="F231" s="26"/>
      <c r="G231" s="26"/>
      <c r="H231" s="26"/>
    </row>
    <row r="232" spans="2:8" x14ac:dyDescent="0.25">
      <c r="B232" s="26"/>
      <c r="C232" s="26"/>
      <c r="D232" s="26"/>
      <c r="E232" s="26"/>
      <c r="F232" s="35"/>
      <c r="G232" s="35"/>
      <c r="H232" s="30"/>
    </row>
    <row r="233" spans="2:8" x14ac:dyDescent="0.25">
      <c r="C233" s="26"/>
      <c r="D233" s="26"/>
      <c r="E233" s="26"/>
    </row>
    <row r="234" spans="2:8" x14ac:dyDescent="0.25">
      <c r="B234" s="31" t="s">
        <v>159</v>
      </c>
    </row>
  </sheetData>
  <mergeCells count="9">
    <mergeCell ref="A1:G1"/>
    <mergeCell ref="B121:C121"/>
    <mergeCell ref="B122:C122"/>
    <mergeCell ref="C230:E230"/>
    <mergeCell ref="C231:E231"/>
    <mergeCell ref="C226:E226"/>
    <mergeCell ref="D227:E227"/>
    <mergeCell ref="C228:E228"/>
    <mergeCell ref="C229:E229"/>
  </mergeCells>
  <pageMargins left="0.7" right="0.7" top="1.2281249999999999" bottom="0.78740157499999996" header="0.3" footer="0.3"/>
  <pageSetup paperSize="9" scale="90" orientation="portrait" r:id="rId1"/>
  <headerFooter>
    <oddHeader>&amp;L&amp;"Arial,Tučné"&amp;10HELAGO-CZ, s.r.o.&amp;"Arial,Obyčejné"&amp;9
Kladská 1082/67
500 03 Hradec Králové&amp;RTel.: 495 220 229
GSM brána: 602 123 096
e-mail: info@helago-cz.cz
web: www.helago-cz.cz</oddHeader>
    <oddFooter>&amp;CStránka &amp;P z &amp;N&amp;R&amp;D</oddFooter>
  </headerFooter>
  <rowBreaks count="3" manualBreakCount="3">
    <brk id="50" max="6" man="1"/>
    <brk id="161" max="6" man="1"/>
    <brk id="213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 1</vt:lpstr>
      <vt:lpstr>'List 1'!Oblast_tisku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Tomanová Vlasta</cp:lastModifiedBy>
  <cp:lastPrinted>2019-11-21T13:48:03Z</cp:lastPrinted>
  <dcterms:created xsi:type="dcterms:W3CDTF">2017-08-02T12:40:57Z</dcterms:created>
  <dcterms:modified xsi:type="dcterms:W3CDTF">2019-11-21T14:17:01Z</dcterms:modified>
</cp:coreProperties>
</file>